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G February Offer" sheetId="3" r:id="rId1"/>
  </sheets>
  <definedNames>
    <definedName name="_xlnm._FilterDatabase" localSheetId="0" hidden="1">'DG February Offer'!$A$2:$BR$125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3" l="1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26" i="3"/>
  <c r="B70" i="3"/>
  <c r="B95" i="3"/>
  <c r="B54" i="3"/>
  <c r="B75" i="3"/>
  <c r="B74" i="3"/>
  <c r="B123" i="3"/>
  <c r="B53" i="3"/>
  <c r="B91" i="3"/>
  <c r="B92" i="3"/>
  <c r="B34" i="3"/>
  <c r="B56" i="3"/>
  <c r="B80" i="3"/>
  <c r="B124" i="3"/>
  <c r="B82" i="3"/>
  <c r="B125" i="3"/>
  <c r="B96" i="3"/>
  <c r="B107" i="3"/>
  <c r="B98" i="3"/>
  <c r="B58" i="3"/>
  <c r="B81" i="3"/>
  <c r="B33" i="3"/>
  <c r="B97" i="3"/>
  <c r="B78" i="3"/>
  <c r="B101" i="3"/>
  <c r="B57" i="3"/>
  <c r="B119" i="3"/>
  <c r="B84" i="3"/>
  <c r="B59" i="3"/>
  <c r="B108" i="3"/>
  <c r="B86" i="3"/>
  <c r="B106" i="3"/>
  <c r="B88" i="3"/>
  <c r="B111" i="3"/>
  <c r="B89" i="3"/>
  <c r="B72" i="3"/>
  <c r="B36" i="3"/>
  <c r="B71" i="3"/>
  <c r="B93" i="3"/>
  <c r="B83" i="3"/>
  <c r="B73" i="3"/>
  <c r="B99" i="3"/>
  <c r="B114" i="3"/>
  <c r="B64" i="3"/>
  <c r="B110" i="3"/>
  <c r="B79" i="3"/>
  <c r="B102" i="3"/>
  <c r="B103" i="3"/>
  <c r="B113" i="3"/>
  <c r="B105" i="3"/>
  <c r="B100" i="3"/>
  <c r="B115" i="3"/>
  <c r="B65" i="3"/>
  <c r="B39" i="3"/>
  <c r="B38" i="3"/>
  <c r="B42" i="3"/>
  <c r="B90" i="3"/>
  <c r="B29" i="3"/>
  <c r="B49" i="3"/>
  <c r="B44" i="3"/>
  <c r="B43" i="3"/>
  <c r="B85" i="3"/>
  <c r="B116" i="3"/>
  <c r="B47" i="3"/>
  <c r="B60" i="3"/>
  <c r="B67" i="3"/>
  <c r="B68" i="3"/>
  <c r="B55" i="3"/>
  <c r="B46" i="3"/>
  <c r="B50" i="3"/>
  <c r="B61" i="3"/>
  <c r="B27" i="3"/>
  <c r="B41" i="3"/>
  <c r="B30" i="3"/>
  <c r="B26" i="3"/>
  <c r="B31" i="3"/>
  <c r="B48" i="3"/>
  <c r="B45" i="3"/>
  <c r="B77" i="3"/>
  <c r="B87" i="3"/>
  <c r="B112" i="3"/>
  <c r="B122" i="3"/>
  <c r="B121" i="3"/>
  <c r="B104" i="3"/>
  <c r="B66" i="3"/>
  <c r="B28" i="3"/>
  <c r="B51" i="3"/>
  <c r="B62" i="3"/>
  <c r="B37" i="3"/>
  <c r="B94" i="3"/>
  <c r="B32" i="3"/>
  <c r="B63" i="3"/>
  <c r="B117" i="3"/>
  <c r="B35" i="3"/>
  <c r="B40" i="3"/>
  <c r="B69" i="3"/>
  <c r="B76" i="3"/>
  <c r="B109" i="3"/>
  <c r="B118" i="3"/>
  <c r="B120" i="3"/>
  <c r="B52" i="3"/>
  <c r="A19" i="3"/>
  <c r="A14" i="3"/>
  <c r="A18" i="3"/>
  <c r="A3" i="3"/>
  <c r="A5" i="3"/>
  <c r="A13" i="3"/>
  <c r="A6" i="3"/>
  <c r="A22" i="3"/>
  <c r="A23" i="3"/>
  <c r="A20" i="3"/>
  <c r="A25" i="3"/>
  <c r="A16" i="3"/>
  <c r="A21" i="3"/>
  <c r="A24" i="3"/>
  <c r="A15" i="3"/>
  <c r="A17" i="3"/>
  <c r="A7" i="3"/>
  <c r="A8" i="3"/>
  <c r="A11" i="3"/>
  <c r="A10" i="3"/>
  <c r="A12" i="3"/>
  <c r="A4" i="3"/>
  <c r="A9" i="3"/>
  <c r="BQ91" i="3"/>
  <c r="BQ19" i="3"/>
  <c r="BR19" i="3" s="1"/>
  <c r="BQ92" i="3"/>
  <c r="BQ14" i="3"/>
  <c r="BQ18" i="3"/>
  <c r="BR18" i="3" s="1"/>
  <c r="BQ58" i="3"/>
  <c r="BQ78" i="3"/>
  <c r="BR78" i="3" s="1"/>
  <c r="BQ3" i="3"/>
  <c r="BR3" i="3" s="1"/>
  <c r="BQ101" i="3"/>
  <c r="BQ5" i="3"/>
  <c r="BQ57" i="3"/>
  <c r="BR57" i="3" s="1"/>
  <c r="BQ119" i="3"/>
  <c r="BQ13" i="3"/>
  <c r="BQ6" i="3"/>
  <c r="BQ22" i="3"/>
  <c r="BQ23" i="3"/>
  <c r="BQ20" i="3"/>
  <c r="BQ88" i="3"/>
  <c r="BR88" i="3" s="1"/>
  <c r="BQ64" i="3"/>
  <c r="BQ110" i="3"/>
  <c r="BQ115" i="3"/>
  <c r="BQ39" i="3"/>
  <c r="BQ38" i="3"/>
  <c r="BR38" i="3" s="1"/>
  <c r="BQ42" i="3"/>
  <c r="BQ90" i="3"/>
  <c r="BR90" i="3" s="1"/>
  <c r="BQ29" i="3"/>
  <c r="BQ43" i="3"/>
  <c r="BQ60" i="3"/>
  <c r="BR60" i="3" s="1"/>
  <c r="BQ68" i="3"/>
  <c r="BQ55" i="3"/>
  <c r="BR55" i="3" s="1"/>
  <c r="BQ46" i="3"/>
  <c r="BQ50" i="3"/>
  <c r="BR50" i="3" s="1"/>
  <c r="BQ61" i="3"/>
  <c r="BR61" i="3" s="1"/>
  <c r="BQ41" i="3"/>
  <c r="BQ30" i="3"/>
  <c r="BR30" i="3" s="1"/>
  <c r="BQ26" i="3"/>
  <c r="BQ31" i="3"/>
  <c r="BQ48" i="3"/>
  <c r="BR48" i="3" s="1"/>
  <c r="BQ52" i="3"/>
  <c r="BR52" i="3" s="1"/>
  <c r="BQ81" i="3"/>
  <c r="BQ82" i="3"/>
  <c r="BQ16" i="3"/>
  <c r="BQ80" i="3"/>
  <c r="BR80" i="3" s="1"/>
  <c r="BQ33" i="3"/>
  <c r="BQ79" i="3"/>
  <c r="BR79" i="3" s="1"/>
  <c r="BQ86" i="3"/>
  <c r="BQ111" i="3"/>
  <c r="BR111" i="3" s="1"/>
  <c r="BQ102" i="3"/>
  <c r="BR102" i="3" s="1"/>
  <c r="BQ45" i="3"/>
  <c r="BQ125" i="3"/>
  <c r="BQ103" i="3"/>
  <c r="BR103" i="3" s="1"/>
  <c r="BQ113" i="3"/>
  <c r="BR113" i="3" s="1"/>
  <c r="BQ65" i="3"/>
  <c r="BQ21" i="3"/>
  <c r="BQ25" i="3"/>
  <c r="BR25" i="3" s="1"/>
  <c r="BQ105" i="3"/>
  <c r="BR105" i="3" s="1"/>
  <c r="BQ124" i="3"/>
  <c r="BR124" i="3" s="1"/>
  <c r="BQ54" i="3"/>
  <c r="BQ89" i="3"/>
  <c r="BR89" i="3" s="1"/>
  <c r="BQ99" i="3"/>
  <c r="BQ72" i="3"/>
  <c r="BR72" i="3" s="1"/>
  <c r="BQ85" i="3"/>
  <c r="BR85" i="3" s="1"/>
  <c r="BQ24" i="3"/>
  <c r="BQ75" i="3"/>
  <c r="BQ106" i="3"/>
  <c r="BR106" i="3" s="1"/>
  <c r="BQ77" i="3"/>
  <c r="BQ36" i="3"/>
  <c r="BQ15" i="3"/>
  <c r="BR15" i="3" s="1"/>
  <c r="BQ71" i="3"/>
  <c r="BR71" i="3" s="1"/>
  <c r="BQ74" i="3"/>
  <c r="BQ95" i="3"/>
  <c r="BQ47" i="3"/>
  <c r="BQ87" i="3"/>
  <c r="BR87" i="3" s="1"/>
  <c r="BQ96" i="3"/>
  <c r="BQ112" i="3"/>
  <c r="BQ122" i="3"/>
  <c r="BQ17" i="3"/>
  <c r="BQ123" i="3"/>
  <c r="BQ84" i="3"/>
  <c r="BQ114" i="3"/>
  <c r="BR114" i="3" s="1"/>
  <c r="BQ116" i="3"/>
  <c r="BR116" i="3" s="1"/>
  <c r="BQ121" i="3"/>
  <c r="BQ27" i="3"/>
  <c r="BQ34" i="3"/>
  <c r="BR34" i="3" s="1"/>
  <c r="BQ93" i="3"/>
  <c r="BQ104" i="3"/>
  <c r="BR104" i="3" s="1"/>
  <c r="BQ56" i="3"/>
  <c r="BQ66" i="3"/>
  <c r="BQ97" i="3"/>
  <c r="BQ59" i="3"/>
  <c r="BQ100" i="3"/>
  <c r="BR100" i="3" s="1"/>
  <c r="BQ28" i="3"/>
  <c r="BQ7" i="3"/>
  <c r="BR7" i="3" s="1"/>
  <c r="BQ49" i="3"/>
  <c r="BQ51" i="3"/>
  <c r="BQ62" i="3"/>
  <c r="BR62" i="3" s="1"/>
  <c r="BQ107" i="3"/>
  <c r="BQ8" i="3"/>
  <c r="BQ37" i="3"/>
  <c r="BQ53" i="3"/>
  <c r="BQ83" i="3"/>
  <c r="BQ44" i="3"/>
  <c r="BQ11" i="3"/>
  <c r="BQ94" i="3"/>
  <c r="BR94" i="3" s="1"/>
  <c r="BQ10" i="3"/>
  <c r="BR10" i="3" s="1"/>
  <c r="BQ12" i="3"/>
  <c r="BQ32" i="3"/>
  <c r="BQ73" i="3"/>
  <c r="BR73" i="3" s="1"/>
  <c r="BQ4" i="3"/>
  <c r="BQ63" i="3"/>
  <c r="BQ70" i="3"/>
  <c r="BR70" i="3" s="1"/>
  <c r="BQ117" i="3"/>
  <c r="BQ35" i="3"/>
  <c r="BR35" i="3" s="1"/>
  <c r="BQ67" i="3"/>
  <c r="BQ98" i="3"/>
  <c r="BR98" i="3" s="1"/>
  <c r="BQ108" i="3"/>
  <c r="BQ9" i="3"/>
  <c r="BR9" i="3" s="1"/>
  <c r="BQ40" i="3"/>
  <c r="BQ69" i="3"/>
  <c r="BR69" i="3" s="1"/>
  <c r="BQ76" i="3"/>
  <c r="BQ109" i="3"/>
  <c r="BQ118" i="3"/>
  <c r="BR118" i="3" s="1"/>
  <c r="BQ120" i="3"/>
  <c r="BR120" i="3" s="1"/>
  <c r="BN1" i="3"/>
  <c r="BP3" i="3"/>
  <c r="BP4" i="3"/>
  <c r="BP5" i="3"/>
  <c r="BP6" i="3"/>
  <c r="BP7" i="3"/>
  <c r="BP8" i="3"/>
  <c r="BP9" i="3"/>
  <c r="BP10" i="3"/>
  <c r="BP11" i="3"/>
  <c r="BP12" i="3"/>
  <c r="BP13" i="3"/>
  <c r="BP14" i="3"/>
  <c r="BP15" i="3"/>
  <c r="BP16" i="3"/>
  <c r="BP17" i="3"/>
  <c r="BP18" i="3"/>
  <c r="BP19" i="3"/>
  <c r="BP20" i="3"/>
  <c r="BP21" i="3"/>
  <c r="BP22" i="3"/>
  <c r="BP23" i="3"/>
  <c r="BP24" i="3"/>
  <c r="BP25" i="3"/>
  <c r="BP26" i="3"/>
  <c r="BP27" i="3"/>
  <c r="BP28" i="3"/>
  <c r="BP29" i="3"/>
  <c r="BP30" i="3"/>
  <c r="BP31" i="3"/>
  <c r="BP32" i="3"/>
  <c r="BP33" i="3"/>
  <c r="BP34" i="3"/>
  <c r="BP35" i="3"/>
  <c r="BP36" i="3"/>
  <c r="BP37" i="3"/>
  <c r="BP38" i="3"/>
  <c r="BP39" i="3"/>
  <c r="BP40" i="3"/>
  <c r="BP41" i="3"/>
  <c r="BP42" i="3"/>
  <c r="BP43" i="3"/>
  <c r="BP44" i="3"/>
  <c r="BP45" i="3"/>
  <c r="BP46" i="3"/>
  <c r="BP47" i="3"/>
  <c r="BP48" i="3"/>
  <c r="BP49" i="3"/>
  <c r="BP50" i="3"/>
  <c r="BP51" i="3"/>
  <c r="BP52" i="3"/>
  <c r="BP53" i="3"/>
  <c r="BP54" i="3"/>
  <c r="BP55" i="3"/>
  <c r="BP56" i="3"/>
  <c r="BP57" i="3"/>
  <c r="BP58" i="3"/>
  <c r="BP59" i="3"/>
  <c r="BP60" i="3"/>
  <c r="BP61" i="3"/>
  <c r="BP62" i="3"/>
  <c r="BP63" i="3"/>
  <c r="BP64" i="3"/>
  <c r="BP65" i="3"/>
  <c r="BP66" i="3"/>
  <c r="BP67" i="3"/>
  <c r="BP68" i="3"/>
  <c r="BP69" i="3"/>
  <c r="BP70" i="3"/>
  <c r="BP71" i="3"/>
  <c r="BP72" i="3"/>
  <c r="BP73" i="3"/>
  <c r="BP74" i="3"/>
  <c r="BP75" i="3"/>
  <c r="BP76" i="3"/>
  <c r="BP77" i="3"/>
  <c r="BP78" i="3"/>
  <c r="BP79" i="3"/>
  <c r="BP80" i="3"/>
  <c r="BP81" i="3"/>
  <c r="BP82" i="3"/>
  <c r="BP83" i="3"/>
  <c r="BP84" i="3"/>
  <c r="BP85" i="3"/>
  <c r="BP86" i="3"/>
  <c r="BP87" i="3"/>
  <c r="BP88" i="3"/>
  <c r="BP89" i="3"/>
  <c r="BP90" i="3"/>
  <c r="BP91" i="3"/>
  <c r="BP92" i="3"/>
  <c r="BP93" i="3"/>
  <c r="BP94" i="3"/>
  <c r="BP95" i="3"/>
  <c r="BP96" i="3"/>
  <c r="BP97" i="3"/>
  <c r="BP98" i="3"/>
  <c r="BP99" i="3"/>
  <c r="BP100" i="3"/>
  <c r="BP101" i="3"/>
  <c r="BP102" i="3"/>
  <c r="BP103" i="3"/>
  <c r="BP104" i="3"/>
  <c r="BP105" i="3"/>
  <c r="BP106" i="3"/>
  <c r="BP107" i="3"/>
  <c r="BP108" i="3"/>
  <c r="BP109" i="3"/>
  <c r="BP110" i="3"/>
  <c r="BP111" i="3"/>
  <c r="BP112" i="3"/>
  <c r="BP113" i="3"/>
  <c r="BP114" i="3"/>
  <c r="BP115" i="3"/>
  <c r="BP116" i="3"/>
  <c r="BP117" i="3"/>
  <c r="BP118" i="3"/>
  <c r="BP119" i="3"/>
  <c r="BP120" i="3"/>
  <c r="BP121" i="3"/>
  <c r="BP122" i="3"/>
  <c r="BP123" i="3"/>
  <c r="BP124" i="3"/>
  <c r="BP125" i="3"/>
  <c r="BM1" i="3"/>
  <c r="BR26" i="3" l="1"/>
  <c r="BR46" i="3"/>
  <c r="BR67" i="3"/>
  <c r="BR63" i="3"/>
  <c r="BR92" i="3"/>
  <c r="BR91" i="3"/>
  <c r="BR27" i="3"/>
  <c r="BR99" i="3"/>
  <c r="BR43" i="3"/>
  <c r="BR54" i="3"/>
  <c r="BR65" i="3"/>
  <c r="BR68" i="3"/>
  <c r="BR16" i="3"/>
  <c r="BR36" i="3"/>
  <c r="BR122" i="3"/>
  <c r="BR119" i="3"/>
  <c r="BR44" i="3"/>
  <c r="BR77" i="3"/>
  <c r="BR115" i="3"/>
  <c r="BR95" i="3"/>
  <c r="BR49" i="3"/>
  <c r="BR22" i="3"/>
  <c r="BR45" i="3"/>
  <c r="BR75" i="3"/>
  <c r="BR51" i="3"/>
  <c r="BR74" i="3"/>
  <c r="BR59" i="3"/>
  <c r="BR56" i="3"/>
  <c r="BR47" i="3"/>
  <c r="BR93" i="3"/>
  <c r="BR17" i="3"/>
  <c r="BR32" i="3"/>
  <c r="BR28" i="3"/>
  <c r="BR96" i="3"/>
  <c r="BR53" i="3"/>
  <c r="BR109" i="3"/>
  <c r="BR6" i="3"/>
  <c r="BR81" i="3"/>
  <c r="BR12" i="3"/>
  <c r="BR58" i="3"/>
  <c r="BR86" i="3"/>
  <c r="BR13" i="3"/>
  <c r="BR33" i="3"/>
  <c r="BR21" i="3"/>
  <c r="BR121" i="3"/>
  <c r="BP1" i="3"/>
  <c r="BR24" i="3"/>
  <c r="BR101" i="3"/>
  <c r="BR66" i="3"/>
  <c r="BR42" i="3"/>
  <c r="BR37" i="3"/>
  <c r="BR11" i="3"/>
  <c r="BR40" i="3"/>
  <c r="BR107" i="3"/>
  <c r="BR8" i="3"/>
  <c r="BR84" i="3"/>
  <c r="BR5" i="3"/>
  <c r="BR82" i="3"/>
  <c r="BR97" i="3"/>
  <c r="BR4" i="3"/>
  <c r="BR123" i="3"/>
  <c r="BR76" i="3"/>
  <c r="BR112" i="3"/>
  <c r="BR108" i="3"/>
  <c r="BR20" i="3"/>
  <c r="BR31" i="3"/>
  <c r="BR125" i="3"/>
  <c r="BR110" i="3"/>
  <c r="BR29" i="3"/>
  <c r="BR41" i="3"/>
  <c r="BR14" i="3"/>
  <c r="BR83" i="3"/>
  <c r="BR23" i="3"/>
  <c r="BR39" i="3"/>
  <c r="BR64" i="3"/>
  <c r="BR117" i="3"/>
  <c r="BR1" i="3" l="1"/>
</calcChain>
</file>

<file path=xl/sharedStrings.xml><?xml version="1.0" encoding="utf-8"?>
<sst xmlns="http://schemas.openxmlformats.org/spreadsheetml/2006/main" count="1300" uniqueCount="469">
  <si>
    <t>Composition</t>
  </si>
  <si>
    <t>PZ</t>
  </si>
  <si>
    <t>Italie</t>
  </si>
  <si>
    <t>F</t>
  </si>
  <si>
    <t>425</t>
  </si>
  <si>
    <t>390</t>
  </si>
  <si>
    <t>380</t>
  </si>
  <si>
    <t>410</t>
  </si>
  <si>
    <t>M</t>
  </si>
  <si>
    <t>420</t>
  </si>
  <si>
    <t>40</t>
  </si>
  <si>
    <t>Dress</t>
  </si>
  <si>
    <t>42</t>
  </si>
  <si>
    <t>woven Dress</t>
  </si>
  <si>
    <t>36</t>
  </si>
  <si>
    <t>46</t>
  </si>
  <si>
    <t>38</t>
  </si>
  <si>
    <t>RTW</t>
  </si>
  <si>
    <t>Fabrics</t>
  </si>
  <si>
    <t>48</t>
  </si>
  <si>
    <t>BLACK</t>
  </si>
  <si>
    <t>E : 100%CO I : 100%CO</t>
  </si>
  <si>
    <t>SHORT BOOTS</t>
  </si>
  <si>
    <t>44</t>
  </si>
  <si>
    <t>52</t>
  </si>
  <si>
    <t xml:space="preserve">E : 100%SE </t>
  </si>
  <si>
    <t>MULTICOLOR</t>
  </si>
  <si>
    <t>NATURAL WHITE</t>
  </si>
  <si>
    <t>F6AJLTGDA2PHNE10</t>
  </si>
  <si>
    <t xml:space="preserve">E : 29%EA+71%PA </t>
  </si>
  <si>
    <t>F6AJLTGDA2ZHNSAA</t>
  </si>
  <si>
    <t xml:space="preserve">E : 10%EA+90%PL </t>
  </si>
  <si>
    <t>Jumpsuit</t>
  </si>
  <si>
    <t>BRIGHT RED</t>
  </si>
  <si>
    <t>F6AMQTFLRC2N0000</t>
  </si>
  <si>
    <t xml:space="preserve">E : 08%EA+92%PA </t>
  </si>
  <si>
    <t>E : 100%PL I : 100%PA</t>
  </si>
  <si>
    <t>E : 46%AC+03%EA+51%VI I : 08%EA+92%SE</t>
  </si>
  <si>
    <t>COMBINED COLOUR</t>
  </si>
  <si>
    <t>LEMON YELLOW</t>
  </si>
  <si>
    <t>JACQUARD</t>
  </si>
  <si>
    <t xml:space="preserve">E : 100%CO </t>
  </si>
  <si>
    <t>E : 04%EA+96%VI I : 06%EA+94%SE</t>
  </si>
  <si>
    <t>50</t>
  </si>
  <si>
    <t>DEEP GREEN</t>
  </si>
  <si>
    <t>F03CMTFUZB8R2254</t>
  </si>
  <si>
    <t>Coat</t>
  </si>
  <si>
    <t>E : 36%PA+64%WO I : 80%PL+20%SE</t>
  </si>
  <si>
    <t>Tank Top</t>
  </si>
  <si>
    <t>T-Shirt</t>
  </si>
  <si>
    <t>MELANGE GREY</t>
  </si>
  <si>
    <t>OPTICAL WHITE</t>
  </si>
  <si>
    <t>WHITE</t>
  </si>
  <si>
    <t>EMBROIDERED</t>
  </si>
  <si>
    <t>PRINT</t>
  </si>
  <si>
    <t>F6E2HTHS13XHNBB9</t>
  </si>
  <si>
    <t xml:space="preserve">E : 30%PA+70%SE </t>
  </si>
  <si>
    <t>CUORE SACRO FDO.NER</t>
  </si>
  <si>
    <t>F6E2LTFSRLIHNII3</t>
  </si>
  <si>
    <t>E : 16%CO+04%EA+12%PA+66%SE+02%VI I : 04%EA+96%SE</t>
  </si>
  <si>
    <t>CHECK-TARTAN</t>
  </si>
  <si>
    <t>F8S85THU7H8N0000</t>
  </si>
  <si>
    <t>Sleeveless T-shirt</t>
  </si>
  <si>
    <t>Sweatshirt</t>
  </si>
  <si>
    <t>R.Neck Sweatshirt</t>
  </si>
  <si>
    <t>Hooded Sweatshirt</t>
  </si>
  <si>
    <t>Blouson With Buttons</t>
  </si>
  <si>
    <t>56</t>
  </si>
  <si>
    <t xml:space="preserve">E : 100%PL </t>
  </si>
  <si>
    <t>APPLE GREEN</t>
  </si>
  <si>
    <t xml:space="preserve">E : 98%CO+02%EA </t>
  </si>
  <si>
    <t>BORDEAUX</t>
  </si>
  <si>
    <t>F6G7STFUVKQF0247</t>
  </si>
  <si>
    <t>E : 18%SE+82%VI I : 08%CO+04%EA+02%PA+86%SE</t>
  </si>
  <si>
    <t>CYCLAMEN 2</t>
  </si>
  <si>
    <t>E : 06%EA+94%SE I : 04%EA+96%SE</t>
  </si>
  <si>
    <t>F0AU9TFSIAFHV3BB</t>
  </si>
  <si>
    <t>E : 100%PL_x000D_I : 03%EA+97%PL</t>
  </si>
  <si>
    <t xml:space="preserve">E : 100%WV </t>
  </si>
  <si>
    <t>54</t>
  </si>
  <si>
    <t>G025CTFU2SLN0000</t>
  </si>
  <si>
    <t>58</t>
  </si>
  <si>
    <t>E : 88%CO+12%WK</t>
  </si>
  <si>
    <t>S</t>
  </si>
  <si>
    <t>VERY DARK BLUE 1</t>
  </si>
  <si>
    <t>CrewNeck Pullover</t>
  </si>
  <si>
    <t>FX334ZJBVZ6N0000</t>
  </si>
  <si>
    <t>XS</t>
  </si>
  <si>
    <t>Turtle Neck Pullover</t>
  </si>
  <si>
    <t>Shorts</t>
  </si>
  <si>
    <t>Skirt</t>
  </si>
  <si>
    <t>F9E14ZFU7DUS8290</t>
  </si>
  <si>
    <t>STRIPED</t>
  </si>
  <si>
    <t>1 Button Suit</t>
  </si>
  <si>
    <t>2 Buttons SuitJacket</t>
  </si>
  <si>
    <t>BLUE</t>
  </si>
  <si>
    <t>Jacket</t>
  </si>
  <si>
    <t xml:space="preserve">E : 06%EA+25%PA+69%VI </t>
  </si>
  <si>
    <t>E : 100%PL I : 100%PL</t>
  </si>
  <si>
    <t>L</t>
  </si>
  <si>
    <t>XL</t>
  </si>
  <si>
    <t>Bomber</t>
  </si>
  <si>
    <t>60</t>
  </si>
  <si>
    <t>G8KK0ZG7XRKS9000</t>
  </si>
  <si>
    <t>G8NY6ZG7BRZS9000</t>
  </si>
  <si>
    <t xml:space="preserve">E : 80%CO+20%PA  I : </t>
  </si>
  <si>
    <t>G8OH0ZG7B7RS9000</t>
  </si>
  <si>
    <t>BURGUNDY</t>
  </si>
  <si>
    <t>1 Button Suit Jacket</t>
  </si>
  <si>
    <t xml:space="preserve">E : 97%CO+03%EA </t>
  </si>
  <si>
    <t xml:space="preserve">E : 99%CO+01%EA </t>
  </si>
  <si>
    <t>S/S Henley Shirt</t>
  </si>
  <si>
    <t>G8QO0TG7I7ES9000</t>
  </si>
  <si>
    <t>G9AAGTFU7DUHGWYN</t>
  </si>
  <si>
    <t>Hooded Cardigan</t>
  </si>
  <si>
    <t>G9ABTTHI7O6HF4HF</t>
  </si>
  <si>
    <t>BROWN</t>
  </si>
  <si>
    <t>365</t>
  </si>
  <si>
    <t>SHOES</t>
  </si>
  <si>
    <t>370</t>
  </si>
  <si>
    <t>FLUO RED</t>
  </si>
  <si>
    <t>ORANGE</t>
  </si>
  <si>
    <t>Pants</t>
  </si>
  <si>
    <t>GYJCCDG8EX3S9001</t>
  </si>
  <si>
    <t>GYIXCZG8AV6S9001</t>
  </si>
  <si>
    <t xml:space="preserve">E : 90%CO+10%PU </t>
  </si>
  <si>
    <t>GYJDADG8DJ0S9001</t>
  </si>
  <si>
    <t>HEELED SLIDES</t>
  </si>
  <si>
    <t>385</t>
  </si>
  <si>
    <t>G8QN7TG7I7KS9000</t>
  </si>
  <si>
    <t>CYAN</t>
  </si>
  <si>
    <t>GYO4ATFU7DUN0000</t>
  </si>
  <si>
    <t>360</t>
  </si>
  <si>
    <t>355</t>
  </si>
  <si>
    <t>BRIGHT YELLOW</t>
  </si>
  <si>
    <t>E : 100%SE I : 08%EA+92%SE</t>
  </si>
  <si>
    <t>GERBERE POP F.VERDE</t>
  </si>
  <si>
    <t>F6N0UTFSIAHHF3JA</t>
  </si>
  <si>
    <t>F6UI6TFSA21HP3IW</t>
  </si>
  <si>
    <t>E : 11%EA+89%SE I : 06%EA+94%SE</t>
  </si>
  <si>
    <t>F6H4ITFUABFA9818</t>
  </si>
  <si>
    <t>41</t>
  </si>
  <si>
    <t>DARK YELLOW</t>
  </si>
  <si>
    <t>FLUO LIGHT GREEN</t>
  </si>
  <si>
    <t>E : 07%PA+93%WV</t>
  </si>
  <si>
    <t>F6Q6ZTGDZ54S9000</t>
  </si>
  <si>
    <t>E : 100%SE I : 06%EA+30%PA+64%SE</t>
  </si>
  <si>
    <t>E : 03%PL+97%SE I : 100%SE</t>
  </si>
  <si>
    <t>395</t>
  </si>
  <si>
    <t>E : 99%CO+01%EA I : 04%EA+96%SE</t>
  </si>
  <si>
    <t>F6XE4ZFSFDKX0877</t>
  </si>
  <si>
    <t>F6ZA2TFSROZHA4CE</t>
  </si>
  <si>
    <t>E : 07%EA+93%PA I : 10%EA+90%PA</t>
  </si>
  <si>
    <t>39</t>
  </si>
  <si>
    <t>G8QN6TG7I7IS9000</t>
  </si>
  <si>
    <t>350</t>
  </si>
  <si>
    <t>Shirt</t>
  </si>
  <si>
    <t>G9VC8ZHU7LBV3836</t>
  </si>
  <si>
    <t>G9WL9TFHMJLHRTYN</t>
  </si>
  <si>
    <t>G9WV6ZG7BSDS9000</t>
  </si>
  <si>
    <t xml:space="preserve">E : 20%CO+20%PA+60%PL </t>
  </si>
  <si>
    <t>G2PW8TFJ3DOS83527R</t>
  </si>
  <si>
    <t>G2QD1TGF414S90007R</t>
  </si>
  <si>
    <t>E : 48%PL+15%SE+37%WO I : 100%VI</t>
  </si>
  <si>
    <t>Informal Jacket</t>
  </si>
  <si>
    <t>F8K74ZG7RKEW0800</t>
  </si>
  <si>
    <t>G9XF1ZG7B7PS9000</t>
  </si>
  <si>
    <t>E : 100%PL I : 50%PA+50%PL</t>
  </si>
  <si>
    <t>G9ZN5TG7I8GV3836</t>
  </si>
  <si>
    <t>Bermudas</t>
  </si>
  <si>
    <t>F8O49TG7BUIN0000</t>
  </si>
  <si>
    <t>XXS</t>
  </si>
  <si>
    <t>HOUSE SLIPPERS</t>
  </si>
  <si>
    <t>G9ZN5TG7I8GR3722</t>
  </si>
  <si>
    <t xml:space="preserve">E : 02%EA+92%SE+06%VI </t>
  </si>
  <si>
    <t>43</t>
  </si>
  <si>
    <t>440</t>
  </si>
  <si>
    <t>375</t>
  </si>
  <si>
    <t>LOW-TOP SNEAKERS</t>
  </si>
  <si>
    <t>E : 100%Vitello I : 10%Capra+90%Vitello</t>
  </si>
  <si>
    <t>G9ZU0THI7QAHH4JL</t>
  </si>
  <si>
    <t>Waistcoat</t>
  </si>
  <si>
    <t>VERY DARK RED</t>
  </si>
  <si>
    <t>37</t>
  </si>
  <si>
    <t>F4B4ATGDZ52S9000</t>
  </si>
  <si>
    <t>FUXIA</t>
  </si>
  <si>
    <t>F4CI3TFU244A0177</t>
  </si>
  <si>
    <t>E : 01%EA+02%PA+97%WV I : 08%EA+92%SE</t>
  </si>
  <si>
    <t xml:space="preserve">E : 96%CO+04%EA </t>
  </si>
  <si>
    <t>5 Pockets Trousers</t>
  </si>
  <si>
    <t>F6ZX6THP14MHG003</t>
  </si>
  <si>
    <t>MAIOLICA BOUQUET</t>
  </si>
  <si>
    <t>G9UZ2ZFS75DHHK26</t>
  </si>
  <si>
    <t xml:space="preserve">E : 91%CO+09%PL </t>
  </si>
  <si>
    <t>FTB3LZGDZ33S8400</t>
  </si>
  <si>
    <t xml:space="preserve">E : 50%CO+05%EA+45%PA </t>
  </si>
  <si>
    <t>FTB4BLHULMYN0000</t>
  </si>
  <si>
    <t>E : 100%Agnello I : 03%EA+97%PL</t>
  </si>
  <si>
    <t>FTB7KTGDO95R0367</t>
  </si>
  <si>
    <t>FTBA7THS1Z0HKIRS</t>
  </si>
  <si>
    <t>GIALLO</t>
  </si>
  <si>
    <t>GN051KF60A7S8056</t>
  </si>
  <si>
    <t>L/S Pullover</t>
  </si>
  <si>
    <t xml:space="preserve">E : 90%CO+08%PL+02%Poliest Metallizzato </t>
  </si>
  <si>
    <t>F4BOPTFURDVV0336</t>
  </si>
  <si>
    <t>G9QR0ZG7WCTHY13M</t>
  </si>
  <si>
    <t>E : 05%EA+90%VI+05%Agnello I : 100%PA</t>
  </si>
  <si>
    <t>F4CB0TFSTA9HN3VR</t>
  </si>
  <si>
    <t>E : 67%CO+33%VI I : 08%EA+92%SE</t>
  </si>
  <si>
    <t>HAZEL</t>
  </si>
  <si>
    <t>FTCA8TFUPVNW0111</t>
  </si>
  <si>
    <t>ORO</t>
  </si>
  <si>
    <t>45</t>
  </si>
  <si>
    <t>G5FX8THS12GHNY53</t>
  </si>
  <si>
    <t>E : 26%AC+01%CO+12%ME+30%PA+09%PL+22%SE I : 100%SE</t>
  </si>
  <si>
    <t>GN450KF63A5S8054</t>
  </si>
  <si>
    <t>GWYCATG7BSDS9000</t>
  </si>
  <si>
    <t>400</t>
  </si>
  <si>
    <t>GXB00TJAVWDV0818</t>
  </si>
  <si>
    <t>VERY LIGHT GREEN 3</t>
  </si>
  <si>
    <t>GXI31TJCMW7S9000</t>
  </si>
  <si>
    <t xml:space="preserve">E : 05%PL+79%SE+16%VI </t>
  </si>
  <si>
    <t>F791CTFU6Z1M3947</t>
  </si>
  <si>
    <t>G5IF0TG8DS2N0000</t>
  </si>
  <si>
    <t>E : 10%PA+60%PL+30%Poliest Metallizzato I : 07%EA+10%PA+83%SE</t>
  </si>
  <si>
    <t>F29BPTHJMAHS8351</t>
  </si>
  <si>
    <t>F29LXZGDABRS9000</t>
  </si>
  <si>
    <t>GWQ2ETFRRDJS8051</t>
  </si>
  <si>
    <t>F29JETGDX75S9000</t>
  </si>
  <si>
    <t>E : 20%PA+03%SE+17%WO+60%WV I : 100%SE</t>
  </si>
  <si>
    <t>F29QMTFUGCZF0321</t>
  </si>
  <si>
    <t>E : 20%EA+80%PA I : 100%PL</t>
  </si>
  <si>
    <t xml:space="preserve">E : 42%CO+58%PL </t>
  </si>
  <si>
    <t>F29EMTFU1L5A0106</t>
  </si>
  <si>
    <t>E : 02%EA+98%WV I : 41%CU+59%VI</t>
  </si>
  <si>
    <t>FTAH7ZG898LB0665</t>
  </si>
  <si>
    <t>FTAM2TFU1L5V0763</t>
  </si>
  <si>
    <t>FTAH6ZG981BB0665</t>
  </si>
  <si>
    <t>GXJ84TJAST2S9000</t>
  </si>
  <si>
    <t>G6DKATFUFFYN0000</t>
  </si>
  <si>
    <t xml:space="preserve">E : 66%CO+02%EA+15%PA+05%SE+12%WV </t>
  </si>
  <si>
    <t>GV31XTGEY11X0863</t>
  </si>
  <si>
    <t xml:space="preserve">E : 05%PA+95%PL </t>
  </si>
  <si>
    <t>GV62ATGEZ18S8102</t>
  </si>
  <si>
    <t xml:space="preserve">E : 15%PL+85%WV </t>
  </si>
  <si>
    <t>GV68AZG7B7QS9000</t>
  </si>
  <si>
    <t>FTAQ5ZG898OW0111</t>
  </si>
  <si>
    <t>GWDZAZG7YTWS9000</t>
  </si>
  <si>
    <t>GV80AZFSSH0HN3SK</t>
  </si>
  <si>
    <t>GVAQHTFS6MTHN3IF</t>
  </si>
  <si>
    <t xml:space="preserve">E : 70%CO+25%PA+05%PL </t>
  </si>
  <si>
    <t>GV37ATHU7OAM0650</t>
  </si>
  <si>
    <t>GV40ATGEY34S9000</t>
  </si>
  <si>
    <t>GV72AZG7B7RS9000</t>
  </si>
  <si>
    <t>LANDSCAPE</t>
  </si>
  <si>
    <t>GVSFXTIS1PJHGYAN</t>
  </si>
  <si>
    <t>GVXQHTHI7RJHH4JL</t>
  </si>
  <si>
    <t>GVYWHTG7G7DHEWZN</t>
  </si>
  <si>
    <t>G5JR4TFSEHRHN3QD</t>
  </si>
  <si>
    <t>G635MTFU2MTN0000</t>
  </si>
  <si>
    <t>E : 03%PL+07%SE+90%WV I : 100%VI</t>
  </si>
  <si>
    <t>GWVNXDG8FW5S9001</t>
  </si>
  <si>
    <t>GWYEATG7BSHW0800</t>
  </si>
  <si>
    <t xml:space="preserve">E : 15%CO+03%EA+15%PA+67%PL </t>
  </si>
  <si>
    <t>GWYJAZG7BSRS9000</t>
  </si>
  <si>
    <t xml:space="preserve">E : 63%CO+18%PA+19%PL </t>
  </si>
  <si>
    <t>GY07CDG8HE4S9001</t>
  </si>
  <si>
    <t>GY6IETFQMH6S8100</t>
  </si>
  <si>
    <t>E : 57%AC+03%PA+40%PL I : 100%VI</t>
  </si>
  <si>
    <t>57</t>
  </si>
  <si>
    <t>75</t>
  </si>
  <si>
    <t>59</t>
  </si>
  <si>
    <t>G8GG3TFU7K3W0001</t>
  </si>
  <si>
    <t>GY4JEDG8IU4S9001</t>
  </si>
  <si>
    <t>GYUVAZG7SKJHNIH1</t>
  </si>
  <si>
    <t>I3ADCMG7CZ4HH3QL</t>
  </si>
  <si>
    <t>F63M4TFURAGR5232</t>
  </si>
  <si>
    <t>E : 04%EA+96%SE I : 15%CO+11%EA+08%PA+66%SE</t>
  </si>
  <si>
    <t>DERBIES</t>
  </si>
  <si>
    <t>G5CE4TFSECLX0800</t>
  </si>
  <si>
    <t>E : 79%PL+21%SE I : 88%SE+12%VI</t>
  </si>
  <si>
    <t>G5CT2TG9X74S9001</t>
  </si>
  <si>
    <t>GKCZMTFJOAQS83507S</t>
  </si>
  <si>
    <t>SLIPPERS</t>
  </si>
  <si>
    <t>405</t>
  </si>
  <si>
    <t>CR1176B5892HR3QL</t>
  </si>
  <si>
    <t>430</t>
  </si>
  <si>
    <t>YELLOW/BLACK</t>
  </si>
  <si>
    <t>460</t>
  </si>
  <si>
    <t>ORO CHIARO</t>
  </si>
  <si>
    <t>450</t>
  </si>
  <si>
    <t>445</t>
  </si>
  <si>
    <t>E : 100%PL I : 100%Agnello</t>
  </si>
  <si>
    <t>E : 95%PL+05%VI I : 100%Agnello</t>
  </si>
  <si>
    <t>CS2117AE3988B969</t>
  </si>
  <si>
    <t>BLACK/GREY</t>
  </si>
  <si>
    <t>415</t>
  </si>
  <si>
    <t>E : 03%PL+20%SE+65%VI+10%Plastica+02%Vetro I : 12%SE+27%VI+61%Capra</t>
  </si>
  <si>
    <t>470</t>
  </si>
  <si>
    <t>435</t>
  </si>
  <si>
    <t>CT0521AK3708L085</t>
  </si>
  <si>
    <t>E : 90%PL+10%Vitello I : 100%Capra</t>
  </si>
  <si>
    <t>ROSSO/BLUETTE</t>
  </si>
  <si>
    <t>CT0893AC857HN3VT</t>
  </si>
  <si>
    <t>E : 07%EA+93%PL I : 100%Capra</t>
  </si>
  <si>
    <t>CT0410AK90780999</t>
  </si>
  <si>
    <t>E : 21%EA+75%PA+04%VI I : 32%PA+28%VI+40%Capra</t>
  </si>
  <si>
    <t>CT0481AZ87189869</t>
  </si>
  <si>
    <t>BOOTS</t>
  </si>
  <si>
    <t>E : 11%EA+03%PA+79%PL+07%PU I : 02%EA+04%PA+94%Capra</t>
  </si>
  <si>
    <t>A80222AQ8878E126</t>
  </si>
  <si>
    <t>E : 10%PE+70%PL+10%PU+10%Capra I : 50%CO+50%Capra</t>
  </si>
  <si>
    <t>CT0831AQ5778Z958</t>
  </si>
  <si>
    <t>E : 100%CO I : 100%Capra</t>
  </si>
  <si>
    <t>IRIDESCENTE/ARGENTO</t>
  </si>
  <si>
    <t>CK1563B700780238</t>
  </si>
  <si>
    <t>CK1563B700780650</t>
  </si>
  <si>
    <t>CK1563B70078H433</t>
  </si>
  <si>
    <t>MULTICOLOR/BLUE</t>
  </si>
  <si>
    <t>70</t>
  </si>
  <si>
    <t>CK1563B700780244</t>
  </si>
  <si>
    <t>E : 33%CO+67%VI I : 100%Capra</t>
  </si>
  <si>
    <t>CU0788AQ57380001</t>
  </si>
  <si>
    <t>E : 60%PL+40%PU I : 02%EA+02%PA+10%Agnello+86%Capra</t>
  </si>
  <si>
    <t>CU0793AQ3828Z030</t>
  </si>
  <si>
    <t>E : 30%PA+70%Agnello I : 02%EA+08%PA+90%Agnello</t>
  </si>
  <si>
    <t>CU0832AY83880995</t>
  </si>
  <si>
    <t>E : 93%CO+02%EA+05%Vitello I : 30%Capra+70%Vitello</t>
  </si>
  <si>
    <t>CU0903AG0198H945</t>
  </si>
  <si>
    <t>E : 05%CO+15%PL+70%PU+10%Vitello I : 60%Agnello+40%Capra</t>
  </si>
  <si>
    <t>340</t>
  </si>
  <si>
    <t>A50391AQ8928L036</t>
  </si>
  <si>
    <t>E : 30%Agnello+70%Vitello I : 03%SE+06%VI+69%Agnello+11%Capra+11%Vite</t>
  </si>
  <si>
    <t>MULTICOLOR GIALLO</t>
  </si>
  <si>
    <t>CK2115AE3978K212</t>
  </si>
  <si>
    <t>E : 100%Vitello I : 03%SE+06%VI+71%Agnello+09%Capra+11%Vitello</t>
  </si>
  <si>
    <t>CP0010AE63787505</t>
  </si>
  <si>
    <t>E : 83%PA+17%PL I : 30%PA+27%Agnello+43%Capra</t>
  </si>
  <si>
    <t>A50335B9L4380308</t>
  </si>
  <si>
    <t>E : 89%CO+01%EA+10%VI I : 20%Capra+80%Vitello</t>
  </si>
  <si>
    <t>A50462AQ9228S209</t>
  </si>
  <si>
    <t>ANKLE STRAPS</t>
  </si>
  <si>
    <t>A10704AY409V0402</t>
  </si>
  <si>
    <t>E : 40%CO+60%VI I : 03%SE+06%VI+91%Capra</t>
  </si>
  <si>
    <t>CD1668A14718H212</t>
  </si>
  <si>
    <t>Picture</t>
  </si>
  <si>
    <t>CAT</t>
  </si>
  <si>
    <t>RRP</t>
  </si>
  <si>
    <t>WS</t>
  </si>
  <si>
    <t>REF</t>
  </si>
  <si>
    <t>TOTAL</t>
  </si>
  <si>
    <t>Total RRP</t>
  </si>
  <si>
    <t>Total WS</t>
  </si>
  <si>
    <t>Desc</t>
  </si>
  <si>
    <t>BRAND</t>
  </si>
  <si>
    <t>GD</t>
  </si>
  <si>
    <t>Made In</t>
  </si>
  <si>
    <t>Color</t>
  </si>
  <si>
    <t>DOLCE &amp; GABBANA</t>
  </si>
  <si>
    <t>Code Color</t>
  </si>
  <si>
    <t>80995</t>
  </si>
  <si>
    <t>W0800</t>
  </si>
  <si>
    <t>V3836</t>
  </si>
  <si>
    <t>S9000</t>
  </si>
  <si>
    <t>B0665</t>
  </si>
  <si>
    <t>S9001</t>
  </si>
  <si>
    <t>8B969</t>
  </si>
  <si>
    <t>8K212</t>
  </si>
  <si>
    <t>N0000</t>
  </si>
  <si>
    <t>HHK26</t>
  </si>
  <si>
    <t>HH3QL</t>
  </si>
  <si>
    <t>R3722</t>
  </si>
  <si>
    <t>80001</t>
  </si>
  <si>
    <t>HF3JA</t>
  </si>
  <si>
    <t>HRTYN</t>
  </si>
  <si>
    <t>HN3SK</t>
  </si>
  <si>
    <t>HKIRS</t>
  </si>
  <si>
    <t>S8350</t>
  </si>
  <si>
    <t>HN3VT</t>
  </si>
  <si>
    <t>W0111</t>
  </si>
  <si>
    <t>8H945</t>
  </si>
  <si>
    <t>HGYAN</t>
  </si>
  <si>
    <t>8L036</t>
  </si>
  <si>
    <t>HH4JL</t>
  </si>
  <si>
    <t>S8051</t>
  </si>
  <si>
    <t>HNIH1</t>
  </si>
  <si>
    <t>80999</t>
  </si>
  <si>
    <t>HGWYN</t>
  </si>
  <si>
    <t>R2254</t>
  </si>
  <si>
    <t>X0863</t>
  </si>
  <si>
    <t>HY13M</t>
  </si>
  <si>
    <t>A0177</t>
  </si>
  <si>
    <t>S8290</t>
  </si>
  <si>
    <t>S8056</t>
  </si>
  <si>
    <t>W0001</t>
  </si>
  <si>
    <t>S8054</t>
  </si>
  <si>
    <t>HN3IF</t>
  </si>
  <si>
    <t>HNII3</t>
  </si>
  <si>
    <t>V0402</t>
  </si>
  <si>
    <t>HR3QL</t>
  </si>
  <si>
    <t>HNY53</t>
  </si>
  <si>
    <t>HV3BB</t>
  </si>
  <si>
    <t>S8400</t>
  </si>
  <si>
    <t>R0367</t>
  </si>
  <si>
    <t>HP3IW</t>
  </si>
  <si>
    <t>HNBB9</t>
  </si>
  <si>
    <t>HF4HF</t>
  </si>
  <si>
    <t>V0818</t>
  </si>
  <si>
    <t>HA4CE</t>
  </si>
  <si>
    <t>S8100</t>
  </si>
  <si>
    <t>V0336</t>
  </si>
  <si>
    <t>F0247</t>
  </si>
  <si>
    <t>M3947</t>
  </si>
  <si>
    <t>V0763</t>
  </si>
  <si>
    <t>8L085</t>
  </si>
  <si>
    <t>F0321</t>
  </si>
  <si>
    <t>A0106</t>
  </si>
  <si>
    <t>S8102</t>
  </si>
  <si>
    <t>HEWZN</t>
  </si>
  <si>
    <t>S8351</t>
  </si>
  <si>
    <t>8S209</t>
  </si>
  <si>
    <t>8E126</t>
  </si>
  <si>
    <t>87505</t>
  </si>
  <si>
    <t>HNSAA</t>
  </si>
  <si>
    <t>8H212</t>
  </si>
  <si>
    <t>R5232</t>
  </si>
  <si>
    <t>A9818</t>
  </si>
  <si>
    <t>8Z030</t>
  </si>
  <si>
    <t>M0650</t>
  </si>
  <si>
    <t>80650</t>
  </si>
  <si>
    <t>HNE10</t>
  </si>
  <si>
    <t>80244</t>
  </si>
  <si>
    <t>8H433</t>
  </si>
  <si>
    <t>HG003</t>
  </si>
  <si>
    <t>HN3QD</t>
  </si>
  <si>
    <t>80308</t>
  </si>
  <si>
    <t>89869</t>
  </si>
  <si>
    <t>8Z958</t>
  </si>
  <si>
    <t>HN3VR</t>
  </si>
  <si>
    <t>S8352</t>
  </si>
  <si>
    <t>80238</t>
  </si>
  <si>
    <t>X0877</t>
  </si>
  <si>
    <t>X0800</t>
  </si>
  <si>
    <t>MIMETICO1 F.MULTICOL</t>
  </si>
  <si>
    <t>ORTENSIE/VIOLETTE FD</t>
  </si>
  <si>
    <t>LEO NERO MIX DIMENS.</t>
  </si>
  <si>
    <t>ROSE ROSSE FDO LEO</t>
  </si>
  <si>
    <t>ORCHIDEE FDO.NERO</t>
  </si>
  <si>
    <t>LEO NEW</t>
  </si>
  <si>
    <t>MIMETICO FDO.NERO</t>
  </si>
  <si>
    <t>PELATI GRANDI F.NERO</t>
  </si>
  <si>
    <t>LATTE FDO.NERO</t>
  </si>
  <si>
    <t>PAPAVERI FDO VIOLA</t>
  </si>
  <si>
    <t>AZZURRO/VIOLA</t>
  </si>
  <si>
    <t>PELTRO</t>
  </si>
  <si>
    <t>LOGO2 BCO FDO.NERO</t>
  </si>
  <si>
    <t>GIALLO SOLE</t>
  </si>
  <si>
    <t>BRUNITO/ROSA</t>
  </si>
  <si>
    <t>ROSE FDO.NERO</t>
  </si>
  <si>
    <t>VIOLA</t>
  </si>
  <si>
    <t>WHITE/PINK</t>
  </si>
  <si>
    <t>ROSSO/ORO/BLACK</t>
  </si>
  <si>
    <t>RED FLOWER</t>
  </si>
  <si>
    <t>RED BLACK FLOWER</t>
  </si>
  <si>
    <t>GRAY</t>
  </si>
  <si>
    <t>YELLOW BLACK FLOWER</t>
  </si>
  <si>
    <t>SUN BEACH</t>
  </si>
  <si>
    <t>PINK/BLACK</t>
  </si>
  <si>
    <t>TIGER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</si>
</sst>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11" Type="http://schemas.openxmlformats.org/officeDocument/2006/relationships/image" Target="../media/image211.jpeg"/><Relationship Id="rId22" Type="http://schemas.openxmlformats.org/officeDocument/2006/relationships/image" Target="../media/image22.jp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6" Type="http://schemas.openxmlformats.org/officeDocument/2006/relationships/image" Target="../media/image206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12" Type="http://schemas.openxmlformats.org/officeDocument/2006/relationships/image" Target="../media/image212.jpeg"/><Relationship Id="rId23" Type="http://schemas.openxmlformats.org/officeDocument/2006/relationships/image" Target="../media/image23.jp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" Type="http://schemas.openxmlformats.org/officeDocument/2006/relationships/image" Target="../media/image2.jp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g"/><Relationship Id="rId214" Type="http://schemas.openxmlformats.org/officeDocument/2006/relationships/image" Target="../media/image214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15" Type="http://schemas.openxmlformats.org/officeDocument/2006/relationships/image" Target="../media/image15.jp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g"/><Relationship Id="rId221" Type="http://schemas.openxmlformats.org/officeDocument/2006/relationships/image" Target="../media/image221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7112</xdr:colOff>
      <xdr:row>3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63C7BC25-C3EE-07BB-CAA7-A0AE2C1AD6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832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7112</xdr:colOff>
      <xdr:row>4</xdr:row>
      <xdr:rowOff>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656D0C81-9CC5-09B6-B6D3-E6AA92B638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7197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7112</xdr:colOff>
      <xdr:row>5</xdr:row>
      <xdr:rowOff>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02899EF8-BFD2-A314-2663-95036FFEE9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388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7112</xdr:colOff>
      <xdr:row>6</xdr:row>
      <xdr:rowOff>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xmlns="" id="{00007D40-D58E-54A7-516A-224AD77213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0562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7112</xdr:colOff>
      <xdr:row>7</xdr:row>
      <xdr:rowOff>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xmlns="" id="{7FDB49A7-CE87-42BF-B4E3-A1DA53C20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7245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7112</xdr:colOff>
      <xdr:row>8</xdr:row>
      <xdr:rowOff>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xmlns="" id="{7A097CD4-33BE-600E-6D8F-EBE0E2F9E3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0705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7112</xdr:colOff>
      <xdr:row>9</xdr:row>
      <xdr:rowOff>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xmlns="" id="{46F8F95A-F332-B742-FB39-71BA6E47BD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407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7112</xdr:colOff>
      <xdr:row>10</xdr:row>
      <xdr:rowOff>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xmlns="" id="{D2777EF6-E781-E995-DF4C-EF8115DD8A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10752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7112</xdr:colOff>
      <xdr:row>11</xdr:row>
      <xdr:rowOff>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xmlns="" id="{561F4718-C238-0A0E-8061-7F5DB9B5E5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7435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7112</xdr:colOff>
      <xdr:row>12</xdr:row>
      <xdr:rowOff>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xmlns="" id="{8D56A216-88DB-CC7D-CCB4-2E358A1820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4117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7112</xdr:colOff>
      <xdr:row>13</xdr:row>
      <xdr:rowOff>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xmlns="" id="{EE2A8341-4602-6B4B-304E-6A6B5E4FB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08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</xdr:col>
      <xdr:colOff>7112</xdr:colOff>
      <xdr:row>14</xdr:row>
      <xdr:rowOff>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xmlns="" id="{D88C9F37-543E-FEB6-B052-334924BEF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4165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7112</xdr:colOff>
      <xdr:row>15</xdr:row>
      <xdr:rowOff>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xmlns="" id="{EF4C620F-A04F-3AFE-270E-206FE8B501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9753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7112</xdr:colOff>
      <xdr:row>16</xdr:row>
      <xdr:rowOff>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xmlns="" id="{FF308A41-BDC5-CEE7-ACD4-A56949D75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0895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7112</xdr:colOff>
      <xdr:row>17</xdr:row>
      <xdr:rowOff>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xmlns="" id="{AA0740D9-A4A7-E1EE-B849-676EBED42B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77577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7112</xdr:colOff>
      <xdr:row>18</xdr:row>
      <xdr:rowOff>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xmlns="" id="{F671B621-1EA3-FA12-FEF3-456DD6F405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426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7112</xdr:colOff>
      <xdr:row>19</xdr:row>
      <xdr:rowOff>0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xmlns="" id="{70D55FD3-C199-075B-08EC-7E4A8A079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30942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7112</xdr:colOff>
      <xdr:row>20</xdr:row>
      <xdr:rowOff>0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xmlns="" id="{4446550A-7F3B-783F-E258-14E5D7AED7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57625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7112</xdr:colOff>
      <xdr:row>21</xdr:row>
      <xdr:rowOff>0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xmlns="" id="{884B15A4-74E9-0C7C-EA94-6C6CDA3764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84307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7112</xdr:colOff>
      <xdr:row>22</xdr:row>
      <xdr:rowOff>0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xmlns="" id="{9FDB7039-0EF1-F81B-D794-7891F92D82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1099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7112</xdr:colOff>
      <xdr:row>23</xdr:row>
      <xdr:rowOff>0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xmlns="" id="{26D11DCB-B23F-D4B4-4F90-EC9AF449C7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7672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7112</xdr:colOff>
      <xdr:row>24</xdr:row>
      <xdr:rowOff>0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xmlns="" id="{7026AB62-6D2F-17A6-5215-9E11AC1899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4355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7112</xdr:colOff>
      <xdr:row>25</xdr:row>
      <xdr:rowOff>0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xmlns="" id="{D65ADF20-49BB-7E3A-5893-63B388EE13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91037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932942</xdr:colOff>
      <xdr:row>26</xdr:row>
      <xdr:rowOff>0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xmlns="" id="{C257CD2E-B6DA-38AE-058A-148645E02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1772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951738</xdr:colOff>
      <xdr:row>27</xdr:row>
      <xdr:rowOff>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xmlns="" id="{28A6E055-4DEF-8CA8-D35A-E72C5C7B76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4440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951738</xdr:colOff>
      <xdr:row>28</xdr:row>
      <xdr:rowOff>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xmlns="" id="{31914162-CF8C-16F1-49BC-EB9D7B3B9C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7108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932942</xdr:colOff>
      <xdr:row>29</xdr:row>
      <xdr:rowOff>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xmlns="" id="{41CC8240-CD42-D43D-6BA1-4B3E36CC74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9776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932942</xdr:colOff>
      <xdr:row>30</xdr:row>
      <xdr:rowOff>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xmlns="" id="{ABFAB327-06C8-4796-D5F5-8235552CD8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244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932942</xdr:colOff>
      <xdr:row>31</xdr:row>
      <xdr:rowOff>0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xmlns="" id="{AAC890E8-0941-2B47-A9C4-660359673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5113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951738</xdr:colOff>
      <xdr:row>32</xdr:row>
      <xdr:rowOff>0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xmlns="" id="{067C2AD5-D75E-D5D1-1693-A54E7B3E79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7781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951738</xdr:colOff>
      <xdr:row>33</xdr:row>
      <xdr:rowOff>0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xmlns="" id="{454CC7B3-4335-1773-7CB7-54E518A63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0449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951738</xdr:colOff>
      <xdr:row>34</xdr:row>
      <xdr:rowOff>0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xmlns="" id="{B44AE4A0-9284-0299-EDFD-AF825DC287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3118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951738</xdr:colOff>
      <xdr:row>35</xdr:row>
      <xdr:rowOff>0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xmlns="" id="{24EDD441-887D-815C-21EC-BEBBE83FA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5786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951738</xdr:colOff>
      <xdr:row>36</xdr:row>
      <xdr:rowOff>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xmlns="" id="{22C92DAD-AACB-C52A-29C9-D9EC66021C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8454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951738</xdr:colOff>
      <xdr:row>37</xdr:row>
      <xdr:rowOff>0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xmlns="" id="{876251A1-97B8-D943-181D-818BA8688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1122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932942</xdr:colOff>
      <xdr:row>38</xdr:row>
      <xdr:rowOff>0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xmlns="" id="{3A6CAE67-BCDD-F4FC-1F19-93A3231DD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3791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932942</xdr:colOff>
      <xdr:row>39</xdr:row>
      <xdr:rowOff>0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xmlns="" id="{7AE3AD1E-AD8D-1484-E4A5-85BB8FA315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6459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951738</xdr:colOff>
      <xdr:row>40</xdr:row>
      <xdr:rowOff>0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xmlns="" id="{2A7E3BFF-4DA4-9C3E-2922-9F4D58E98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9127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932942</xdr:colOff>
      <xdr:row>41</xdr:row>
      <xdr:rowOff>0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xmlns="" id="{9433994C-1292-D8F2-E841-A9F01B23F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1795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932942</xdr:colOff>
      <xdr:row>42</xdr:row>
      <xdr:rowOff>0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xmlns="" id="{A31EF8F2-2C19-4F16-1A16-AB68F3DA5F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4464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932942</xdr:colOff>
      <xdr:row>43</xdr:row>
      <xdr:rowOff>0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xmlns="" id="{8CFBE13F-AE12-4CA8-8912-C121BE2B4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7132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951738</xdr:colOff>
      <xdr:row>44</xdr:row>
      <xdr:rowOff>0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xmlns="" id="{194903AE-0CC3-3FE6-91CA-798E704C76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9800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950087</xdr:colOff>
      <xdr:row>45</xdr:row>
      <xdr:rowOff>0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xmlns="" id="{D354B6D3-0BD9-58DB-32E3-15AC749D42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13700"/>
          <a:ext cx="950087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932942</xdr:colOff>
      <xdr:row>46</xdr:row>
      <xdr:rowOff>0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xmlns="" id="{1C52E631-AC48-43E3-69C4-C9CE7646DA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7805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951738</xdr:colOff>
      <xdr:row>47</xdr:row>
      <xdr:rowOff>0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xmlns="" id="{4223BE85-7717-0E18-08E9-4A1091A5AC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0473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932942</xdr:colOff>
      <xdr:row>48</xdr:row>
      <xdr:rowOff>0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xmlns="" id="{1DE1BE74-CDEB-4200-30E9-56AF8B11FE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3141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951738</xdr:colOff>
      <xdr:row>49</xdr:row>
      <xdr:rowOff>0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xmlns="" id="{D95373A7-A390-688C-B375-D444AB4071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5810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951738</xdr:colOff>
      <xdr:row>50</xdr:row>
      <xdr:rowOff>0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xmlns="" id="{46FAF7D6-3881-03BE-4014-D2C592AA49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8478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951738</xdr:colOff>
      <xdr:row>51</xdr:row>
      <xdr:rowOff>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xmlns="" id="{BF8FEACC-5FB0-53BF-D675-74457F868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3814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950087</xdr:colOff>
      <xdr:row>52</xdr:row>
      <xdr:rowOff>0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xmlns="" id="{E046BA92-2081-6740-90F0-0F6976FFEE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648300"/>
          <a:ext cx="950087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932942</xdr:colOff>
      <xdr:row>53</xdr:row>
      <xdr:rowOff>0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xmlns="" id="{9EA88257-BF0D-9CAC-33AD-BC66C720EB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9151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951738</xdr:colOff>
      <xdr:row>54</xdr:row>
      <xdr:rowOff>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xmlns="" id="{571C210C-318D-EE31-47E8-A9CC335D6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1819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932942</xdr:colOff>
      <xdr:row>55</xdr:row>
      <xdr:rowOff>0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xmlns="" id="{9A71A500-2F4D-CC7E-5449-73690CC2B9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4487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951738</xdr:colOff>
      <xdr:row>56</xdr:row>
      <xdr:rowOff>0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xmlns="" id="{C1FB7208-CDDC-86C1-14A8-90DA915027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7156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932942</xdr:colOff>
      <xdr:row>57</xdr:row>
      <xdr:rowOff>0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xmlns="" id="{2855284F-D195-250A-9E6A-2FF823E45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9824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932942</xdr:colOff>
      <xdr:row>58</xdr:row>
      <xdr:rowOff>0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xmlns="" id="{688C5CE4-6B32-EC0B-AFE5-9A19F1764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24925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951738</xdr:colOff>
      <xdr:row>59</xdr:row>
      <xdr:rowOff>0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xmlns="" id="{C302128A-93E9-9A2A-84C8-A87EEE4905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5160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932942</xdr:colOff>
      <xdr:row>60</xdr:row>
      <xdr:rowOff>0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xmlns="" id="{973659FE-8276-A73F-C515-CE5B6DC7D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7829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932942</xdr:colOff>
      <xdr:row>61</xdr:row>
      <xdr:rowOff>0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xmlns="" id="{3C3B9DEE-0F1E-6633-CA51-3390308FA8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0497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951738</xdr:colOff>
      <xdr:row>62</xdr:row>
      <xdr:rowOff>0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xmlns="" id="{A0A2F81F-A479-B392-6F01-22E405795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3165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950087</xdr:colOff>
      <xdr:row>63</xdr:row>
      <xdr:rowOff>0</xdr:rowOff>
    </xdr:to>
    <xdr:pic>
      <xdr:nvPicPr>
        <xdr:cNvPr id="153" name="Image 152">
          <a:extLst>
            <a:ext uri="{FF2B5EF4-FFF2-40B4-BE49-F238E27FC236}">
              <a16:creationId xmlns:a16="http://schemas.microsoft.com/office/drawing/2014/main" xmlns="" id="{DC8491FF-7E4E-9458-5B49-E90028F39C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583375"/>
          <a:ext cx="950087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932942</xdr:colOff>
      <xdr:row>64</xdr:row>
      <xdr:rowOff>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xmlns="" id="{2B482A6F-3AD9-9C3C-6CD4-2CCC8472A8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8502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951738</xdr:colOff>
      <xdr:row>65</xdr:row>
      <xdr:rowOff>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xmlns="" id="{408081A9-939B-431D-1C53-3FC86854A4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1170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951738</xdr:colOff>
      <xdr:row>66</xdr:row>
      <xdr:rowOff>0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xmlns="" id="{81464834-986D-855F-3976-D17E9D3A4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3838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932942</xdr:colOff>
      <xdr:row>67</xdr:row>
      <xdr:rowOff>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xmlns="" id="{4E54B53D-8A3E-AED5-D4BC-EA5C8ADC1C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6506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932942</xdr:colOff>
      <xdr:row>68</xdr:row>
      <xdr:rowOff>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xmlns="" id="{29BD6B25-780E-1C8D-B2F4-D81E77BFA5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917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951738</xdr:colOff>
      <xdr:row>69</xdr:row>
      <xdr:rowOff>0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xmlns="" id="{8448325C-9395-D2D8-711A-9B06868C80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1843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951738</xdr:colOff>
      <xdr:row>70</xdr:row>
      <xdr:rowOff>0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xmlns="" id="{A255C4B4-457B-9695-CE8D-B0B2A078CE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4511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951738</xdr:colOff>
      <xdr:row>71</xdr:row>
      <xdr:rowOff>0</xdr:rowOff>
    </xdr:to>
    <xdr:pic>
      <xdr:nvPicPr>
        <xdr:cNvPr id="169" name="Image 168">
          <a:extLst>
            <a:ext uri="{FF2B5EF4-FFF2-40B4-BE49-F238E27FC236}">
              <a16:creationId xmlns:a16="http://schemas.microsoft.com/office/drawing/2014/main" xmlns="" id="{6AD8384E-00F8-DA09-9D58-52680BAA95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7179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951738</xdr:colOff>
      <xdr:row>72</xdr:row>
      <xdr:rowOff>0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xmlns="" id="{7AD2B9DC-C222-C902-1FEA-092DE48F70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9848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951738</xdr:colOff>
      <xdr:row>73</xdr:row>
      <xdr:rowOff>0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xmlns="" id="{EE85F939-CA33-6A91-72DF-2251B3E4F9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2516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951738</xdr:colOff>
      <xdr:row>74</xdr:row>
      <xdr:rowOff>0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xmlns="" id="{18AC5736-C1D0-FFE2-C045-1830CB74D6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5184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951738</xdr:colOff>
      <xdr:row>75</xdr:row>
      <xdr:rowOff>0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xmlns="" id="{48CEF9D3-F7B9-C984-3FED-7973852D52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7852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951738</xdr:colOff>
      <xdr:row>76</xdr:row>
      <xdr:rowOff>0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xmlns="" id="{212F0E53-7D54-4892-162F-092B9448E5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0521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951738</xdr:colOff>
      <xdr:row>77</xdr:row>
      <xdr:rowOff>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xmlns="" id="{1E7571FC-DCA1-3BD2-F31A-C737768F60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3189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951738</xdr:colOff>
      <xdr:row>78</xdr:row>
      <xdr:rowOff>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xmlns="" id="{51088E1E-5E1D-EF96-EC4E-0A77585CE2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5857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951738</xdr:colOff>
      <xdr:row>79</xdr:row>
      <xdr:rowOff>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xmlns="" id="{B3D0F1E9-2AE7-7047-4792-B6B3A9E757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8525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951738</xdr:colOff>
      <xdr:row>80</xdr:row>
      <xdr:rowOff>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xmlns="" id="{8EB524D3-0995-8A16-F72D-C1CE342FE0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1194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951738</xdr:colOff>
      <xdr:row>81</xdr:row>
      <xdr:rowOff>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xmlns="" id="{E6F4BFCA-2F7B-7335-C53D-E87884F15F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3862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951738</xdr:colOff>
      <xdr:row>82</xdr:row>
      <xdr:rowOff>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xmlns="" id="{A928725E-0BC4-DE32-7842-00520422AB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6530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951738</xdr:colOff>
      <xdr:row>83</xdr:row>
      <xdr:rowOff>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xmlns="" id="{1693E046-C77D-6C2E-7662-86981C4C5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9198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951738</xdr:colOff>
      <xdr:row>84</xdr:row>
      <xdr:rowOff>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xmlns="" id="{518708B4-6668-B13A-00AB-F1904498E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1867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951738</xdr:colOff>
      <xdr:row>85</xdr:row>
      <xdr:rowOff>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xmlns="" id="{6D2F5629-5D02-4D05-AB79-A26C27095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4535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951738</xdr:colOff>
      <xdr:row>86</xdr:row>
      <xdr:rowOff>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xmlns="" id="{C475E6C5-A1A4-0F1E-EAFD-863FF461E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9871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951738</xdr:colOff>
      <xdr:row>87</xdr:row>
      <xdr:rowOff>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xmlns="" id="{8A4DA7B9-BA31-C5A7-D2CD-D821D986F1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2540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932942</xdr:colOff>
      <xdr:row>88</xdr:row>
      <xdr:rowOff>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xmlns="" id="{9789381C-95C3-66CA-C162-17DC2E576B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5208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951738</xdr:colOff>
      <xdr:row>89</xdr:row>
      <xdr:rowOff>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xmlns="" id="{DCCBAF31-F238-4218-832C-E9A9859313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7876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932942</xdr:colOff>
      <xdr:row>90</xdr:row>
      <xdr:rowOff>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xmlns="" id="{D8B22D78-E606-CD4D-31EA-E6D019C378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0544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932942</xdr:colOff>
      <xdr:row>91</xdr:row>
      <xdr:rowOff>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xmlns="" id="{DC3FFB83-71F8-B4F1-3F70-E5BE6B4CC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3213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932942</xdr:colOff>
      <xdr:row>92</xdr:row>
      <xdr:rowOff>0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xmlns="" id="{661DCC7D-1341-8F3F-294A-66B5AB4926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5881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951738</xdr:colOff>
      <xdr:row>93</xdr:row>
      <xdr:rowOff>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xmlns="" id="{FBB9BE42-4781-2FFF-E5EB-F04946D94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8549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951738</xdr:colOff>
      <xdr:row>94</xdr:row>
      <xdr:rowOff>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xmlns="" id="{1B2BB211-C108-4616-A8F5-1A70F4070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1217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951738</xdr:colOff>
      <xdr:row>95</xdr:row>
      <xdr:rowOff>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xmlns="" id="{EE72648C-13A0-B907-6CD5-61A34936E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3886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951738</xdr:colOff>
      <xdr:row>96</xdr:row>
      <xdr:rowOff>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xmlns="" id="{20C86E7C-FDD5-E9C6-7A83-A6D5754670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6554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951738</xdr:colOff>
      <xdr:row>97</xdr:row>
      <xdr:rowOff>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xmlns="" id="{79A9AD8B-AA7A-9E02-8702-D80040A691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9222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951738</xdr:colOff>
      <xdr:row>98</xdr:row>
      <xdr:rowOff>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xmlns="" id="{F32418AD-E96F-79DA-5D5B-3B91BF5A3F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1890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951738</xdr:colOff>
      <xdr:row>99</xdr:row>
      <xdr:rowOff>0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xmlns="" id="{659BD69C-3935-8980-3F43-B4FD906469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4559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951738</xdr:colOff>
      <xdr:row>100</xdr:row>
      <xdr:rowOff>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xmlns="" id="{4EC3B7F0-4219-75A1-B28C-AD4A5FE74A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7227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932942</xdr:colOff>
      <xdr:row>101</xdr:row>
      <xdr:rowOff>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xmlns="" id="{6756AC17-53A9-0014-A62F-14A1FAD7A3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98955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951738</xdr:colOff>
      <xdr:row>102</xdr:row>
      <xdr:rowOff>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xmlns="" id="{9FA1BC42-68B2-5324-82F9-11958FBA17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2563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951738</xdr:colOff>
      <xdr:row>103</xdr:row>
      <xdr:rowOff>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xmlns="" id="{F40058CE-B9B2-7098-5893-AD5991B579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5232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932942</xdr:colOff>
      <xdr:row>104</xdr:row>
      <xdr:rowOff>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xmlns="" id="{190F528F-9074-FE95-D646-540D53525D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7900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951738</xdr:colOff>
      <xdr:row>105</xdr:row>
      <xdr:rowOff>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xmlns="" id="{4D711072-FFBC-7AE3-0093-93BB29EA27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3236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951738</xdr:colOff>
      <xdr:row>106</xdr:row>
      <xdr:rowOff>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xmlns="" id="{010A439B-CBF8-501E-E4A8-7AC8036D3C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5905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951738</xdr:colOff>
      <xdr:row>107</xdr:row>
      <xdr:rowOff>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xmlns="" id="{22C450A2-3639-EB36-22CD-72075687A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8573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951738</xdr:colOff>
      <xdr:row>108</xdr:row>
      <xdr:rowOff>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xmlns="" id="{A2B2869D-059F-D522-F718-854E4C33AF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1241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951738</xdr:colOff>
      <xdr:row>109</xdr:row>
      <xdr:rowOff>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xmlns="" id="{1ABFCE0A-B561-E1A9-4B75-3C5C52C937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3909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932942</xdr:colOff>
      <xdr:row>110</xdr:row>
      <xdr:rowOff>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xmlns="" id="{F1F50845-2024-CB3C-DD6D-D97B20127E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578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951738</xdr:colOff>
      <xdr:row>111</xdr:row>
      <xdr:rowOff>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xmlns="" id="{27D049B5-8D3B-AB42-12E1-716B7627B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9246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951738</xdr:colOff>
      <xdr:row>112</xdr:row>
      <xdr:rowOff>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xmlns="" id="{5080A236-6E6A-0015-F4E0-A725F8E04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1914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951738</xdr:colOff>
      <xdr:row>113</xdr:row>
      <xdr:rowOff>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xmlns="" id="{124FEFD7-A2C6-CC49-9708-C0E6A3AA27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4582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951738</xdr:colOff>
      <xdr:row>114</xdr:row>
      <xdr:rowOff>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xmlns="" id="{6F7600F2-EE6C-2D39-7C06-D8E5FF97A4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7251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932942</xdr:colOff>
      <xdr:row>115</xdr:row>
      <xdr:rowOff>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xmlns="" id="{791B8C9D-FE10-33CE-1EEA-461E9A4436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9919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951738</xdr:colOff>
      <xdr:row>116</xdr:row>
      <xdr:rowOff>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xmlns="" id="{44C74CC4-5768-D3A8-CBB3-DF4785881B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2587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951738</xdr:colOff>
      <xdr:row>117</xdr:row>
      <xdr:rowOff>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xmlns="" id="{82935401-A90D-E156-7DD7-CF259D0C26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5255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951738</xdr:colOff>
      <xdr:row>118</xdr:row>
      <xdr:rowOff>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xmlns="" id="{677CD1EF-8014-1FFB-53FD-8E603CACB5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0592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932942</xdr:colOff>
      <xdr:row>119</xdr:row>
      <xdr:rowOff>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xmlns="" id="{D25CF45E-74C1-F516-3C7A-3780ADD89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32605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951738</xdr:colOff>
      <xdr:row>120</xdr:row>
      <xdr:rowOff>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xmlns="" id="{236BBFCF-9402-56B0-6A8A-5DDF09EDA1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8597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951738</xdr:colOff>
      <xdr:row>121</xdr:row>
      <xdr:rowOff>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xmlns="" id="{4BF3A8D5-B4F5-1FEE-1C2C-A17806C09E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1265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951738</xdr:colOff>
      <xdr:row>122</xdr:row>
      <xdr:rowOff>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xmlns="" id="{15903E4A-7DA2-2AAE-713D-95914FB3A6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3933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932942</xdr:colOff>
      <xdr:row>123</xdr:row>
      <xdr:rowOff>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xmlns="" id="{C55581D1-BBC9-6441-518A-51AC138FE2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6601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951738</xdr:colOff>
      <xdr:row>124</xdr:row>
      <xdr:rowOff>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xmlns="" id="{63301623-47C5-6C54-842A-550EB7B181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9270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951738</xdr:colOff>
      <xdr:row>125</xdr:row>
      <xdr:rowOff>3175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xmlns="" id="{5790010F-0EB0-CD56-7B7C-5327C9094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1938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932942</xdr:colOff>
      <xdr:row>26</xdr:row>
      <xdr:rowOff>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xmlns="" id="{12E5BEC4-B70D-64FB-21F2-446B01A080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461772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951738</xdr:colOff>
      <xdr:row>27</xdr:row>
      <xdr:rowOff>0</xdr:rowOff>
    </xdr:to>
    <xdr:pic>
      <xdr:nvPicPr>
        <xdr:cNvPr id="289" name="Image 288">
          <a:extLst>
            <a:ext uri="{FF2B5EF4-FFF2-40B4-BE49-F238E27FC236}">
              <a16:creationId xmlns:a16="http://schemas.microsoft.com/office/drawing/2014/main" xmlns="" id="{6F78667B-BFD0-9FEF-2C9C-5C3815D45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474440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951738</xdr:colOff>
      <xdr:row>28</xdr:row>
      <xdr:rowOff>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xmlns="" id="{77D98705-05C9-3AA7-821B-868290484B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487108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932942</xdr:colOff>
      <xdr:row>29</xdr:row>
      <xdr:rowOff>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xmlns="" id="{5D443816-FCEE-9B4E-A002-AF4E885B69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499776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932942</xdr:colOff>
      <xdr:row>30</xdr:row>
      <xdr:rowOff>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xmlns="" id="{96AB06E2-5FD6-B6E5-8C53-C56CD8E2BA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1244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932942</xdr:colOff>
      <xdr:row>31</xdr:row>
      <xdr:rowOff>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xmlns="" id="{F51FD682-9BFF-CCA0-5DDF-E08799A22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25113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951738</xdr:colOff>
      <xdr:row>32</xdr:row>
      <xdr:rowOff>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xmlns="" id="{3228270B-714D-8EFF-B77D-94C016F63B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37781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951738</xdr:colOff>
      <xdr:row>33</xdr:row>
      <xdr:rowOff>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xmlns="" id="{B8545A8A-3B28-3F47-60D9-A9429F20D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50449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951738</xdr:colOff>
      <xdr:row>34</xdr:row>
      <xdr:rowOff>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xmlns="" id="{D60543E2-5CFE-99A7-AD01-6B2F13595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63118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951738</xdr:colOff>
      <xdr:row>35</xdr:row>
      <xdr:rowOff>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xmlns="" id="{CBF91566-3B1F-ECF7-C5DA-78FC9ACC75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75786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951738</xdr:colOff>
      <xdr:row>36</xdr:row>
      <xdr:rowOff>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xmlns="" id="{E3B72AF4-FE45-4DDC-AE7D-500A41034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88454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951738</xdr:colOff>
      <xdr:row>37</xdr:row>
      <xdr:rowOff>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xmlns="" id="{4EDF5397-19E9-773C-6308-8ED1EA3B4A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601122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932942</xdr:colOff>
      <xdr:row>38</xdr:row>
      <xdr:rowOff>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xmlns="" id="{7D334B49-3129-CC5E-E276-E9A72FD459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613791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932942</xdr:colOff>
      <xdr:row>39</xdr:row>
      <xdr:rowOff>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xmlns="" id="{2532B623-2DAE-8BA8-DCDC-84944C49F2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626459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951738</xdr:colOff>
      <xdr:row>40</xdr:row>
      <xdr:rowOff>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xmlns="" id="{8C159280-172D-6556-EBEC-D9FE65D21D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639127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932942</xdr:colOff>
      <xdr:row>41</xdr:row>
      <xdr:rowOff>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xmlns="" id="{F8270DE2-07AA-8E75-1762-E0E30B3EA8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651795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932942</xdr:colOff>
      <xdr:row>42</xdr:row>
      <xdr:rowOff>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xmlns="" id="{FF3FFDB6-6F7B-22E8-6851-0A72C2642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664464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932942</xdr:colOff>
      <xdr:row>43</xdr:row>
      <xdr:rowOff>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xmlns="" id="{F606C401-A88B-53A9-A14C-CCDF8E77B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677132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951738</xdr:colOff>
      <xdr:row>44</xdr:row>
      <xdr:rowOff>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xmlns="" id="{ADEEDC73-2CBB-EA90-9A9B-8431A05170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689800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950087</xdr:colOff>
      <xdr:row>45</xdr:row>
      <xdr:rowOff>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xmlns="" id="{E5F577C9-1539-8DA9-1C80-8C9083FC6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71513700"/>
          <a:ext cx="950087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932942</xdr:colOff>
      <xdr:row>46</xdr:row>
      <xdr:rowOff>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xmlns="" id="{42E8E7BC-97D6-D1D8-117C-43F03D22D6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727805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951738</xdr:colOff>
      <xdr:row>47</xdr:row>
      <xdr:rowOff>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xmlns="" id="{03D299F2-7009-8A45-0368-30D29179F2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740473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932942</xdr:colOff>
      <xdr:row>48</xdr:row>
      <xdr:rowOff>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xmlns="" id="{DF68DB52-BF44-06D6-C358-7EB1D4F093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753141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951738</xdr:colOff>
      <xdr:row>49</xdr:row>
      <xdr:rowOff>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xmlns="" id="{00D60DAC-3D04-0538-F697-F83FFE762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765810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951738</xdr:colOff>
      <xdr:row>50</xdr:row>
      <xdr:rowOff>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xmlns="" id="{D31B176A-86EB-249E-112C-BD1A2F297D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778478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951738</xdr:colOff>
      <xdr:row>51</xdr:row>
      <xdr:rowOff>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xmlns="" id="{50A6692D-6FAD-E863-D0BD-A49CE7698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03814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950087</xdr:colOff>
      <xdr:row>52</xdr:row>
      <xdr:rowOff>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xmlns="" id="{EB39D9C7-9786-5DF6-0CEF-141ED520A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1648300"/>
          <a:ext cx="950087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932942</xdr:colOff>
      <xdr:row>53</xdr:row>
      <xdr:rowOff>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xmlns="" id="{97F502D2-1AA0-A866-5B0E-B2DF186E8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29151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951738</xdr:colOff>
      <xdr:row>54</xdr:row>
      <xdr:rowOff>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xmlns="" id="{F4C9F5A2-96AD-4420-FCA6-C16821DBB7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41819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932942</xdr:colOff>
      <xdr:row>55</xdr:row>
      <xdr:rowOff>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xmlns="" id="{FE2E81D6-70FA-1B33-8FC7-FCA409FAB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54487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951738</xdr:colOff>
      <xdr:row>56</xdr:row>
      <xdr:rowOff>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xmlns="" id="{6B3DC6AE-73D1-6029-1468-76C145FC2F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67156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932942</xdr:colOff>
      <xdr:row>57</xdr:row>
      <xdr:rowOff>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xmlns="" id="{3D395CB3-0D75-43B2-C89B-E9F95FFD7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79824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932942</xdr:colOff>
      <xdr:row>58</xdr:row>
      <xdr:rowOff>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xmlns="" id="{7836D05F-5A24-3575-0EF5-E7236160DD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924925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951738</xdr:colOff>
      <xdr:row>59</xdr:row>
      <xdr:rowOff>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xmlns="" id="{F4A776A1-626E-7EB6-6F33-E01134CB28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905160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932942</xdr:colOff>
      <xdr:row>60</xdr:row>
      <xdr:rowOff>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xmlns="" id="{EBFDE5D0-EC22-944D-1F44-AB3A3CE16B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917829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932942</xdr:colOff>
      <xdr:row>61</xdr:row>
      <xdr:rowOff>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xmlns="" id="{D176DE0E-3969-9B7A-A1A1-B89DB3039C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930497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951738</xdr:colOff>
      <xdr:row>62</xdr:row>
      <xdr:rowOff>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xmlns="" id="{B206BC01-5674-BDA8-F6C3-3003B8B25A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943165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950087</xdr:colOff>
      <xdr:row>63</xdr:row>
      <xdr:rowOff>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xmlns="" id="{59D18D37-40C1-7AFB-4BEB-A5D80A3371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95583375"/>
          <a:ext cx="950087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858139</xdr:colOff>
      <xdr:row>64</xdr:row>
      <xdr:rowOff>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xmlns="" id="{168CBF67-5C34-A1CD-C693-4E08947271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96850200"/>
          <a:ext cx="858139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951738</xdr:colOff>
      <xdr:row>65</xdr:row>
      <xdr:rowOff>0</xdr:rowOff>
    </xdr:to>
    <xdr:pic>
      <xdr:nvPicPr>
        <xdr:cNvPr id="369" name="Image 368">
          <a:extLst>
            <a:ext uri="{FF2B5EF4-FFF2-40B4-BE49-F238E27FC236}">
              <a16:creationId xmlns:a16="http://schemas.microsoft.com/office/drawing/2014/main" xmlns="" id="{EE646A03-FC98-030D-CF8D-608DD71E99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981170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951738</xdr:colOff>
      <xdr:row>66</xdr:row>
      <xdr:rowOff>0</xdr:rowOff>
    </xdr:to>
    <xdr:pic>
      <xdr:nvPicPr>
        <xdr:cNvPr id="371" name="Image 370">
          <a:extLst>
            <a:ext uri="{FF2B5EF4-FFF2-40B4-BE49-F238E27FC236}">
              <a16:creationId xmlns:a16="http://schemas.microsoft.com/office/drawing/2014/main" xmlns="" id="{65CCBDA9-1464-B983-D01C-61C2F27BD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993838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932942</xdr:colOff>
      <xdr:row>67</xdr:row>
      <xdr:rowOff>0</xdr:rowOff>
    </xdr:to>
    <xdr:pic>
      <xdr:nvPicPr>
        <xdr:cNvPr id="373" name="Image 372">
          <a:extLst>
            <a:ext uri="{FF2B5EF4-FFF2-40B4-BE49-F238E27FC236}">
              <a16:creationId xmlns:a16="http://schemas.microsoft.com/office/drawing/2014/main" xmlns="" id="{7DD71373-CFD7-E63C-3D58-3380A8E44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06506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931291</xdr:colOff>
      <xdr:row>68</xdr:row>
      <xdr:rowOff>0</xdr:rowOff>
    </xdr:to>
    <xdr:pic>
      <xdr:nvPicPr>
        <xdr:cNvPr id="375" name="Image 374">
          <a:extLst>
            <a:ext uri="{FF2B5EF4-FFF2-40B4-BE49-F238E27FC236}">
              <a16:creationId xmlns:a16="http://schemas.microsoft.com/office/drawing/2014/main" xmlns="" id="{C569692B-B7E0-9A5A-C941-312A074B6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1917500"/>
          <a:ext cx="931291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951738</xdr:colOff>
      <xdr:row>69</xdr:row>
      <xdr:rowOff>0</xdr:rowOff>
    </xdr:to>
    <xdr:pic>
      <xdr:nvPicPr>
        <xdr:cNvPr id="377" name="Image 376">
          <a:extLst>
            <a:ext uri="{FF2B5EF4-FFF2-40B4-BE49-F238E27FC236}">
              <a16:creationId xmlns:a16="http://schemas.microsoft.com/office/drawing/2014/main" xmlns="" id="{6D8C7A36-F686-86B8-CE8D-B7A594EC02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31843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951738</xdr:colOff>
      <xdr:row>70</xdr:row>
      <xdr:rowOff>0</xdr:rowOff>
    </xdr:to>
    <xdr:pic>
      <xdr:nvPicPr>
        <xdr:cNvPr id="379" name="Image 378">
          <a:extLst>
            <a:ext uri="{FF2B5EF4-FFF2-40B4-BE49-F238E27FC236}">
              <a16:creationId xmlns:a16="http://schemas.microsoft.com/office/drawing/2014/main" xmlns="" id="{6DAD56BC-1A68-D733-16EC-AAE2352B0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44511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951738</xdr:colOff>
      <xdr:row>71</xdr:row>
      <xdr:rowOff>0</xdr:rowOff>
    </xdr:to>
    <xdr:pic>
      <xdr:nvPicPr>
        <xdr:cNvPr id="381" name="Image 380">
          <a:extLst>
            <a:ext uri="{FF2B5EF4-FFF2-40B4-BE49-F238E27FC236}">
              <a16:creationId xmlns:a16="http://schemas.microsoft.com/office/drawing/2014/main" xmlns="" id="{B04EA0D7-2610-6772-BABA-82B4AAC94D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57179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951738</xdr:colOff>
      <xdr:row>72</xdr:row>
      <xdr:rowOff>0</xdr:rowOff>
    </xdr:to>
    <xdr:pic>
      <xdr:nvPicPr>
        <xdr:cNvPr id="383" name="Image 382">
          <a:extLst>
            <a:ext uri="{FF2B5EF4-FFF2-40B4-BE49-F238E27FC236}">
              <a16:creationId xmlns:a16="http://schemas.microsoft.com/office/drawing/2014/main" xmlns="" id="{D455B032-C53E-D266-B799-B79D685959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69848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951738</xdr:colOff>
      <xdr:row>73</xdr:row>
      <xdr:rowOff>0</xdr:rowOff>
    </xdr:to>
    <xdr:pic>
      <xdr:nvPicPr>
        <xdr:cNvPr id="385" name="Image 384">
          <a:extLst>
            <a:ext uri="{FF2B5EF4-FFF2-40B4-BE49-F238E27FC236}">
              <a16:creationId xmlns:a16="http://schemas.microsoft.com/office/drawing/2014/main" xmlns="" id="{3DF7A041-088B-0E0B-7AD0-C9EB7B1062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82516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951738</xdr:colOff>
      <xdr:row>74</xdr:row>
      <xdr:rowOff>0</xdr:rowOff>
    </xdr:to>
    <xdr:pic>
      <xdr:nvPicPr>
        <xdr:cNvPr id="387" name="Image 386">
          <a:extLst>
            <a:ext uri="{FF2B5EF4-FFF2-40B4-BE49-F238E27FC236}">
              <a16:creationId xmlns:a16="http://schemas.microsoft.com/office/drawing/2014/main" xmlns="" id="{30BD84F1-2DD4-263D-B317-634421FEF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95184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951738</xdr:colOff>
      <xdr:row>75</xdr:row>
      <xdr:rowOff>0</xdr:rowOff>
    </xdr:to>
    <xdr:pic>
      <xdr:nvPicPr>
        <xdr:cNvPr id="389" name="Image 388">
          <a:extLst>
            <a:ext uri="{FF2B5EF4-FFF2-40B4-BE49-F238E27FC236}">
              <a16:creationId xmlns:a16="http://schemas.microsoft.com/office/drawing/2014/main" xmlns="" id="{390FC8BA-722C-4D76-00B1-F2B18E29F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107852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951738</xdr:colOff>
      <xdr:row>76</xdr:row>
      <xdr:rowOff>0</xdr:rowOff>
    </xdr:to>
    <xdr:pic>
      <xdr:nvPicPr>
        <xdr:cNvPr id="391" name="Image 390">
          <a:extLst>
            <a:ext uri="{FF2B5EF4-FFF2-40B4-BE49-F238E27FC236}">
              <a16:creationId xmlns:a16="http://schemas.microsoft.com/office/drawing/2014/main" xmlns="" id="{1CA68BBC-BB00-B234-5671-B428484F61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120521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951738</xdr:colOff>
      <xdr:row>77</xdr:row>
      <xdr:rowOff>0</xdr:rowOff>
    </xdr:to>
    <xdr:pic>
      <xdr:nvPicPr>
        <xdr:cNvPr id="393" name="Image 392">
          <a:extLst>
            <a:ext uri="{FF2B5EF4-FFF2-40B4-BE49-F238E27FC236}">
              <a16:creationId xmlns:a16="http://schemas.microsoft.com/office/drawing/2014/main" xmlns="" id="{D5856A40-C7F2-7503-9D2C-A82960AAAE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133189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932942</xdr:colOff>
      <xdr:row>78</xdr:row>
      <xdr:rowOff>0</xdr:rowOff>
    </xdr:to>
    <xdr:pic>
      <xdr:nvPicPr>
        <xdr:cNvPr id="395" name="Image 394">
          <a:extLst>
            <a:ext uri="{FF2B5EF4-FFF2-40B4-BE49-F238E27FC236}">
              <a16:creationId xmlns:a16="http://schemas.microsoft.com/office/drawing/2014/main" xmlns="" id="{397E4C4C-3618-1D6E-DC43-6084ABDEE9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1458575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951738</xdr:colOff>
      <xdr:row>79</xdr:row>
      <xdr:rowOff>0</xdr:rowOff>
    </xdr:to>
    <xdr:pic>
      <xdr:nvPicPr>
        <xdr:cNvPr id="397" name="Image 396">
          <a:extLst>
            <a:ext uri="{FF2B5EF4-FFF2-40B4-BE49-F238E27FC236}">
              <a16:creationId xmlns:a16="http://schemas.microsoft.com/office/drawing/2014/main" xmlns="" id="{2F7B16BD-FCE7-87C2-7542-00BD7BBCD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158525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951738</xdr:colOff>
      <xdr:row>80</xdr:row>
      <xdr:rowOff>0</xdr:rowOff>
    </xdr:to>
    <xdr:pic>
      <xdr:nvPicPr>
        <xdr:cNvPr id="399" name="Image 398">
          <a:extLst>
            <a:ext uri="{FF2B5EF4-FFF2-40B4-BE49-F238E27FC236}">
              <a16:creationId xmlns:a16="http://schemas.microsoft.com/office/drawing/2014/main" xmlns="" id="{E4CDE0D1-1F4D-DA42-A653-17AEB0C18E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171194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951738</xdr:colOff>
      <xdr:row>81</xdr:row>
      <xdr:rowOff>0</xdr:rowOff>
    </xdr:to>
    <xdr:pic>
      <xdr:nvPicPr>
        <xdr:cNvPr id="401" name="Image 400">
          <a:extLst>
            <a:ext uri="{FF2B5EF4-FFF2-40B4-BE49-F238E27FC236}">
              <a16:creationId xmlns:a16="http://schemas.microsoft.com/office/drawing/2014/main" xmlns="" id="{72A6B328-8CA9-F0E4-3BE8-C6A699CA82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183862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951738</xdr:colOff>
      <xdr:row>82</xdr:row>
      <xdr:rowOff>0</xdr:rowOff>
    </xdr:to>
    <xdr:pic>
      <xdr:nvPicPr>
        <xdr:cNvPr id="403" name="Image 402">
          <a:extLst>
            <a:ext uri="{FF2B5EF4-FFF2-40B4-BE49-F238E27FC236}">
              <a16:creationId xmlns:a16="http://schemas.microsoft.com/office/drawing/2014/main" xmlns="" id="{354DF8EA-6964-83A0-F06D-CD42A597D6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196530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951738</xdr:colOff>
      <xdr:row>83</xdr:row>
      <xdr:rowOff>0</xdr:rowOff>
    </xdr:to>
    <xdr:pic>
      <xdr:nvPicPr>
        <xdr:cNvPr id="405" name="Image 404">
          <a:extLst>
            <a:ext uri="{FF2B5EF4-FFF2-40B4-BE49-F238E27FC236}">
              <a16:creationId xmlns:a16="http://schemas.microsoft.com/office/drawing/2014/main" xmlns="" id="{9A2E704C-7294-C8A9-B53E-F32EC1B35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209198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951738</xdr:colOff>
      <xdr:row>84</xdr:row>
      <xdr:rowOff>0</xdr:rowOff>
    </xdr:to>
    <xdr:pic>
      <xdr:nvPicPr>
        <xdr:cNvPr id="407" name="Image 406">
          <a:extLst>
            <a:ext uri="{FF2B5EF4-FFF2-40B4-BE49-F238E27FC236}">
              <a16:creationId xmlns:a16="http://schemas.microsoft.com/office/drawing/2014/main" xmlns="" id="{FD97DECF-AC6A-8735-C813-69057BD0B3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221867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951738</xdr:colOff>
      <xdr:row>85</xdr:row>
      <xdr:rowOff>0</xdr:rowOff>
    </xdr:to>
    <xdr:pic>
      <xdr:nvPicPr>
        <xdr:cNvPr id="409" name="Image 408">
          <a:extLst>
            <a:ext uri="{FF2B5EF4-FFF2-40B4-BE49-F238E27FC236}">
              <a16:creationId xmlns:a16="http://schemas.microsoft.com/office/drawing/2014/main" xmlns="" id="{D4A18401-3746-24D6-C49D-0C59CAC97C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234535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951738</xdr:colOff>
      <xdr:row>86</xdr:row>
      <xdr:rowOff>0</xdr:rowOff>
    </xdr:to>
    <xdr:pic>
      <xdr:nvPicPr>
        <xdr:cNvPr id="413" name="Image 412">
          <a:extLst>
            <a:ext uri="{FF2B5EF4-FFF2-40B4-BE49-F238E27FC236}">
              <a16:creationId xmlns:a16="http://schemas.microsoft.com/office/drawing/2014/main" xmlns="" id="{6FAD9720-8C6F-C27D-1E15-BFAB296E5E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259871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951738</xdr:colOff>
      <xdr:row>87</xdr:row>
      <xdr:rowOff>0</xdr:rowOff>
    </xdr:to>
    <xdr:pic>
      <xdr:nvPicPr>
        <xdr:cNvPr id="415" name="Image 414">
          <a:extLst>
            <a:ext uri="{FF2B5EF4-FFF2-40B4-BE49-F238E27FC236}">
              <a16:creationId xmlns:a16="http://schemas.microsoft.com/office/drawing/2014/main" xmlns="" id="{071DB7C7-7A24-1993-01C5-94F9C6B158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272540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932942</xdr:colOff>
      <xdr:row>88</xdr:row>
      <xdr:rowOff>0</xdr:rowOff>
    </xdr:to>
    <xdr:pic>
      <xdr:nvPicPr>
        <xdr:cNvPr id="417" name="Image 416">
          <a:extLst>
            <a:ext uri="{FF2B5EF4-FFF2-40B4-BE49-F238E27FC236}">
              <a16:creationId xmlns:a16="http://schemas.microsoft.com/office/drawing/2014/main" xmlns="" id="{B25BA02F-B9C5-6F48-6E46-B074D0D15B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285208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951738</xdr:colOff>
      <xdr:row>89</xdr:row>
      <xdr:rowOff>0</xdr:rowOff>
    </xdr:to>
    <xdr:pic>
      <xdr:nvPicPr>
        <xdr:cNvPr id="419" name="Image 418">
          <a:extLst>
            <a:ext uri="{FF2B5EF4-FFF2-40B4-BE49-F238E27FC236}">
              <a16:creationId xmlns:a16="http://schemas.microsoft.com/office/drawing/2014/main" xmlns="" id="{0C243699-D7DF-B398-1B3B-297968BFB7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297876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932942</xdr:colOff>
      <xdr:row>90</xdr:row>
      <xdr:rowOff>0</xdr:rowOff>
    </xdr:to>
    <xdr:pic>
      <xdr:nvPicPr>
        <xdr:cNvPr id="421" name="Image 420">
          <a:extLst>
            <a:ext uri="{FF2B5EF4-FFF2-40B4-BE49-F238E27FC236}">
              <a16:creationId xmlns:a16="http://schemas.microsoft.com/office/drawing/2014/main" xmlns="" id="{D8837B76-9108-8E1D-6873-21329A8148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310544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932942</xdr:colOff>
      <xdr:row>91</xdr:row>
      <xdr:rowOff>0</xdr:rowOff>
    </xdr:to>
    <xdr:pic>
      <xdr:nvPicPr>
        <xdr:cNvPr id="423" name="Image 422">
          <a:extLst>
            <a:ext uri="{FF2B5EF4-FFF2-40B4-BE49-F238E27FC236}">
              <a16:creationId xmlns:a16="http://schemas.microsoft.com/office/drawing/2014/main" xmlns="" id="{623504CF-1F5A-C303-CF44-8208CAFC6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323213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932942</xdr:colOff>
      <xdr:row>92</xdr:row>
      <xdr:rowOff>0</xdr:rowOff>
    </xdr:to>
    <xdr:pic>
      <xdr:nvPicPr>
        <xdr:cNvPr id="425" name="Image 424">
          <a:extLst>
            <a:ext uri="{FF2B5EF4-FFF2-40B4-BE49-F238E27FC236}">
              <a16:creationId xmlns:a16="http://schemas.microsoft.com/office/drawing/2014/main" xmlns="" id="{913A3B27-64EE-7665-2CCC-0028EA1B89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335881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951738</xdr:colOff>
      <xdr:row>93</xdr:row>
      <xdr:rowOff>0</xdr:rowOff>
    </xdr:to>
    <xdr:pic>
      <xdr:nvPicPr>
        <xdr:cNvPr id="427" name="Image 426">
          <a:extLst>
            <a:ext uri="{FF2B5EF4-FFF2-40B4-BE49-F238E27FC236}">
              <a16:creationId xmlns:a16="http://schemas.microsoft.com/office/drawing/2014/main" xmlns="" id="{47C5246E-FE1D-B1F5-25DD-2F5840B8DB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348549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951738</xdr:colOff>
      <xdr:row>94</xdr:row>
      <xdr:rowOff>0</xdr:rowOff>
    </xdr:to>
    <xdr:pic>
      <xdr:nvPicPr>
        <xdr:cNvPr id="429" name="Image 428">
          <a:extLst>
            <a:ext uri="{FF2B5EF4-FFF2-40B4-BE49-F238E27FC236}">
              <a16:creationId xmlns:a16="http://schemas.microsoft.com/office/drawing/2014/main" xmlns="" id="{4621421E-045D-7EF0-8A0A-04BE062246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361217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951738</xdr:colOff>
      <xdr:row>95</xdr:row>
      <xdr:rowOff>0</xdr:rowOff>
    </xdr:to>
    <xdr:pic>
      <xdr:nvPicPr>
        <xdr:cNvPr id="431" name="Image 430">
          <a:extLst>
            <a:ext uri="{FF2B5EF4-FFF2-40B4-BE49-F238E27FC236}">
              <a16:creationId xmlns:a16="http://schemas.microsoft.com/office/drawing/2014/main" xmlns="" id="{09067AD2-3C6B-A53F-6519-BE686A1BFD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373886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951738</xdr:colOff>
      <xdr:row>96</xdr:row>
      <xdr:rowOff>0</xdr:rowOff>
    </xdr:to>
    <xdr:pic>
      <xdr:nvPicPr>
        <xdr:cNvPr id="433" name="Image 432">
          <a:extLst>
            <a:ext uri="{FF2B5EF4-FFF2-40B4-BE49-F238E27FC236}">
              <a16:creationId xmlns:a16="http://schemas.microsoft.com/office/drawing/2014/main" xmlns="" id="{07BF90C5-460C-66F1-3ED7-5CABCD768A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386554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951738</xdr:colOff>
      <xdr:row>97</xdr:row>
      <xdr:rowOff>0</xdr:rowOff>
    </xdr:to>
    <xdr:pic>
      <xdr:nvPicPr>
        <xdr:cNvPr id="435" name="Image 434">
          <a:extLst>
            <a:ext uri="{FF2B5EF4-FFF2-40B4-BE49-F238E27FC236}">
              <a16:creationId xmlns:a16="http://schemas.microsoft.com/office/drawing/2014/main" xmlns="" id="{C42F8152-E745-16CF-3F50-E8ADF4B96E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399222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951738</xdr:colOff>
      <xdr:row>98</xdr:row>
      <xdr:rowOff>0</xdr:rowOff>
    </xdr:to>
    <xdr:pic>
      <xdr:nvPicPr>
        <xdr:cNvPr id="437" name="Image 436">
          <a:extLst>
            <a:ext uri="{FF2B5EF4-FFF2-40B4-BE49-F238E27FC236}">
              <a16:creationId xmlns:a16="http://schemas.microsoft.com/office/drawing/2014/main" xmlns="" id="{54CC67C1-D555-9141-0171-8C66E41102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411890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951738</xdr:colOff>
      <xdr:row>99</xdr:row>
      <xdr:rowOff>0</xdr:rowOff>
    </xdr:to>
    <xdr:pic>
      <xdr:nvPicPr>
        <xdr:cNvPr id="439" name="Image 438">
          <a:extLst>
            <a:ext uri="{FF2B5EF4-FFF2-40B4-BE49-F238E27FC236}">
              <a16:creationId xmlns:a16="http://schemas.microsoft.com/office/drawing/2014/main" xmlns="" id="{B29F211D-D5D2-235E-A1B9-A77BF331B9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424559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951738</xdr:colOff>
      <xdr:row>100</xdr:row>
      <xdr:rowOff>0</xdr:rowOff>
    </xdr:to>
    <xdr:pic>
      <xdr:nvPicPr>
        <xdr:cNvPr id="441" name="Image 440">
          <a:extLst>
            <a:ext uri="{FF2B5EF4-FFF2-40B4-BE49-F238E27FC236}">
              <a16:creationId xmlns:a16="http://schemas.microsoft.com/office/drawing/2014/main" xmlns="" id="{76833338-70AC-9D98-A64D-D3009831E6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437227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932942</xdr:colOff>
      <xdr:row>101</xdr:row>
      <xdr:rowOff>0</xdr:rowOff>
    </xdr:to>
    <xdr:pic>
      <xdr:nvPicPr>
        <xdr:cNvPr id="443" name="Image 442">
          <a:extLst>
            <a:ext uri="{FF2B5EF4-FFF2-40B4-BE49-F238E27FC236}">
              <a16:creationId xmlns:a16="http://schemas.microsoft.com/office/drawing/2014/main" xmlns="" id="{A412EF67-C567-8A63-1821-9228F30E4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4498955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951738</xdr:colOff>
      <xdr:row>102</xdr:row>
      <xdr:rowOff>0</xdr:rowOff>
    </xdr:to>
    <xdr:pic>
      <xdr:nvPicPr>
        <xdr:cNvPr id="445" name="Image 444">
          <a:extLst>
            <a:ext uri="{FF2B5EF4-FFF2-40B4-BE49-F238E27FC236}">
              <a16:creationId xmlns:a16="http://schemas.microsoft.com/office/drawing/2014/main" xmlns="" id="{B7955F6B-6F53-C406-018A-5404C7671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462563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951738</xdr:colOff>
      <xdr:row>103</xdr:row>
      <xdr:rowOff>0</xdr:rowOff>
    </xdr:to>
    <xdr:pic>
      <xdr:nvPicPr>
        <xdr:cNvPr id="447" name="Image 446">
          <a:extLst>
            <a:ext uri="{FF2B5EF4-FFF2-40B4-BE49-F238E27FC236}">
              <a16:creationId xmlns:a16="http://schemas.microsoft.com/office/drawing/2014/main" xmlns="" id="{E42A408E-353E-BFCD-8516-7C26C30A2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475232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932942</xdr:colOff>
      <xdr:row>104</xdr:row>
      <xdr:rowOff>0</xdr:rowOff>
    </xdr:to>
    <xdr:pic>
      <xdr:nvPicPr>
        <xdr:cNvPr id="449" name="Image 448">
          <a:extLst>
            <a:ext uri="{FF2B5EF4-FFF2-40B4-BE49-F238E27FC236}">
              <a16:creationId xmlns:a16="http://schemas.microsoft.com/office/drawing/2014/main" xmlns="" id="{7E5AAD2F-F39A-874D-68BA-AAFFC9DFA3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487900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951738</xdr:colOff>
      <xdr:row>105</xdr:row>
      <xdr:rowOff>0</xdr:rowOff>
    </xdr:to>
    <xdr:pic>
      <xdr:nvPicPr>
        <xdr:cNvPr id="453" name="Image 452">
          <a:extLst>
            <a:ext uri="{FF2B5EF4-FFF2-40B4-BE49-F238E27FC236}">
              <a16:creationId xmlns:a16="http://schemas.microsoft.com/office/drawing/2014/main" xmlns="" id="{4DF10F85-C9E7-EA89-90B6-B847A8E01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513236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951738</xdr:colOff>
      <xdr:row>106</xdr:row>
      <xdr:rowOff>0</xdr:rowOff>
    </xdr:to>
    <xdr:pic>
      <xdr:nvPicPr>
        <xdr:cNvPr id="455" name="Image 454">
          <a:extLst>
            <a:ext uri="{FF2B5EF4-FFF2-40B4-BE49-F238E27FC236}">
              <a16:creationId xmlns:a16="http://schemas.microsoft.com/office/drawing/2014/main" xmlns="" id="{10F9C0CB-330E-286B-E8F6-4E3953681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525905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951738</xdr:colOff>
      <xdr:row>107</xdr:row>
      <xdr:rowOff>0</xdr:rowOff>
    </xdr:to>
    <xdr:pic>
      <xdr:nvPicPr>
        <xdr:cNvPr id="457" name="Image 456">
          <a:extLst>
            <a:ext uri="{FF2B5EF4-FFF2-40B4-BE49-F238E27FC236}">
              <a16:creationId xmlns:a16="http://schemas.microsoft.com/office/drawing/2014/main" xmlns="" id="{26505C20-8111-9351-A876-B69BCBDDAE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538573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951738</xdr:colOff>
      <xdr:row>108</xdr:row>
      <xdr:rowOff>0</xdr:rowOff>
    </xdr:to>
    <xdr:pic>
      <xdr:nvPicPr>
        <xdr:cNvPr id="459" name="Image 458">
          <a:extLst>
            <a:ext uri="{FF2B5EF4-FFF2-40B4-BE49-F238E27FC236}">
              <a16:creationId xmlns:a16="http://schemas.microsoft.com/office/drawing/2014/main" xmlns="" id="{5F057E37-1E27-D78F-3382-B6B66BF91F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551241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951738</xdr:colOff>
      <xdr:row>109</xdr:row>
      <xdr:rowOff>0</xdr:rowOff>
    </xdr:to>
    <xdr:pic>
      <xdr:nvPicPr>
        <xdr:cNvPr id="461" name="Image 460">
          <a:extLst>
            <a:ext uri="{FF2B5EF4-FFF2-40B4-BE49-F238E27FC236}">
              <a16:creationId xmlns:a16="http://schemas.microsoft.com/office/drawing/2014/main" xmlns="" id="{6C70006C-0430-4CB0-8C8F-8B7E1B00EE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563909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932942</xdr:colOff>
      <xdr:row>110</xdr:row>
      <xdr:rowOff>0</xdr:rowOff>
    </xdr:to>
    <xdr:pic>
      <xdr:nvPicPr>
        <xdr:cNvPr id="463" name="Image 462">
          <a:extLst>
            <a:ext uri="{FF2B5EF4-FFF2-40B4-BE49-F238E27FC236}">
              <a16:creationId xmlns:a16="http://schemas.microsoft.com/office/drawing/2014/main" xmlns="" id="{3CDD80DA-C617-A9D5-A933-FC88F12BD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576578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951738</xdr:colOff>
      <xdr:row>111</xdr:row>
      <xdr:rowOff>0</xdr:rowOff>
    </xdr:to>
    <xdr:pic>
      <xdr:nvPicPr>
        <xdr:cNvPr id="465" name="Image 464">
          <a:extLst>
            <a:ext uri="{FF2B5EF4-FFF2-40B4-BE49-F238E27FC236}">
              <a16:creationId xmlns:a16="http://schemas.microsoft.com/office/drawing/2014/main" xmlns="" id="{5C044EFD-937B-E87E-286B-86C0A9F94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589246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951738</xdr:colOff>
      <xdr:row>112</xdr:row>
      <xdr:rowOff>0</xdr:rowOff>
    </xdr:to>
    <xdr:pic>
      <xdr:nvPicPr>
        <xdr:cNvPr id="467" name="Image 466">
          <a:extLst>
            <a:ext uri="{FF2B5EF4-FFF2-40B4-BE49-F238E27FC236}">
              <a16:creationId xmlns:a16="http://schemas.microsoft.com/office/drawing/2014/main" xmlns="" id="{1DFB2677-703C-3E11-BCA6-F3A0C24E9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601914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951738</xdr:colOff>
      <xdr:row>113</xdr:row>
      <xdr:rowOff>0</xdr:rowOff>
    </xdr:to>
    <xdr:pic>
      <xdr:nvPicPr>
        <xdr:cNvPr id="469" name="Image 468">
          <a:extLst>
            <a:ext uri="{FF2B5EF4-FFF2-40B4-BE49-F238E27FC236}">
              <a16:creationId xmlns:a16="http://schemas.microsoft.com/office/drawing/2014/main" xmlns="" id="{ADA91AEF-D48F-2825-9C79-CBFF11D74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614582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951738</xdr:colOff>
      <xdr:row>114</xdr:row>
      <xdr:rowOff>0</xdr:rowOff>
    </xdr:to>
    <xdr:pic>
      <xdr:nvPicPr>
        <xdr:cNvPr id="471" name="Image 470">
          <a:extLst>
            <a:ext uri="{FF2B5EF4-FFF2-40B4-BE49-F238E27FC236}">
              <a16:creationId xmlns:a16="http://schemas.microsoft.com/office/drawing/2014/main" xmlns="" id="{06002403-F88E-C4F1-BE30-026FBDC43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627251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932942</xdr:colOff>
      <xdr:row>115</xdr:row>
      <xdr:rowOff>0</xdr:rowOff>
    </xdr:to>
    <xdr:pic>
      <xdr:nvPicPr>
        <xdr:cNvPr id="473" name="Image 472">
          <a:extLst>
            <a:ext uri="{FF2B5EF4-FFF2-40B4-BE49-F238E27FC236}">
              <a16:creationId xmlns:a16="http://schemas.microsoft.com/office/drawing/2014/main" xmlns="" id="{5064DB6F-8E6E-24F0-79AA-6AA7F93B4E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639919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951738</xdr:colOff>
      <xdr:row>116</xdr:row>
      <xdr:rowOff>0</xdr:rowOff>
    </xdr:to>
    <xdr:pic>
      <xdr:nvPicPr>
        <xdr:cNvPr id="475" name="Image 474">
          <a:extLst>
            <a:ext uri="{FF2B5EF4-FFF2-40B4-BE49-F238E27FC236}">
              <a16:creationId xmlns:a16="http://schemas.microsoft.com/office/drawing/2014/main" xmlns="" id="{D2DA19B3-8DEA-ED0F-F418-C97BF4AED2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652587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951738</xdr:colOff>
      <xdr:row>117</xdr:row>
      <xdr:rowOff>0</xdr:rowOff>
    </xdr:to>
    <xdr:pic>
      <xdr:nvPicPr>
        <xdr:cNvPr id="477" name="Image 476">
          <a:extLst>
            <a:ext uri="{FF2B5EF4-FFF2-40B4-BE49-F238E27FC236}">
              <a16:creationId xmlns:a16="http://schemas.microsoft.com/office/drawing/2014/main" xmlns="" id="{E611190D-1C9F-ABB3-C462-0DFB675922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665255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951738</xdr:colOff>
      <xdr:row>118</xdr:row>
      <xdr:rowOff>0</xdr:rowOff>
    </xdr:to>
    <xdr:pic>
      <xdr:nvPicPr>
        <xdr:cNvPr id="481" name="Image 480">
          <a:extLst>
            <a:ext uri="{FF2B5EF4-FFF2-40B4-BE49-F238E27FC236}">
              <a16:creationId xmlns:a16="http://schemas.microsoft.com/office/drawing/2014/main" xmlns="" id="{74176DCC-D4B8-8E78-8790-90BB940E23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690592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932942</xdr:colOff>
      <xdr:row>119</xdr:row>
      <xdr:rowOff>0</xdr:rowOff>
    </xdr:to>
    <xdr:pic>
      <xdr:nvPicPr>
        <xdr:cNvPr id="483" name="Image 482">
          <a:extLst>
            <a:ext uri="{FF2B5EF4-FFF2-40B4-BE49-F238E27FC236}">
              <a16:creationId xmlns:a16="http://schemas.microsoft.com/office/drawing/2014/main" xmlns="" id="{CDD747C9-EC11-92EB-2215-0109BD9309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7032605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951738</xdr:colOff>
      <xdr:row>120</xdr:row>
      <xdr:rowOff>0</xdr:rowOff>
    </xdr:to>
    <xdr:pic>
      <xdr:nvPicPr>
        <xdr:cNvPr id="487" name="Image 486">
          <a:extLst>
            <a:ext uri="{FF2B5EF4-FFF2-40B4-BE49-F238E27FC236}">
              <a16:creationId xmlns:a16="http://schemas.microsoft.com/office/drawing/2014/main" xmlns="" id="{8688D977-7D5C-0A03-63EF-A6A10E4FC7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728597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951738</xdr:colOff>
      <xdr:row>121</xdr:row>
      <xdr:rowOff>0</xdr:rowOff>
    </xdr:to>
    <xdr:pic>
      <xdr:nvPicPr>
        <xdr:cNvPr id="489" name="Image 488">
          <a:extLst>
            <a:ext uri="{FF2B5EF4-FFF2-40B4-BE49-F238E27FC236}">
              <a16:creationId xmlns:a16="http://schemas.microsoft.com/office/drawing/2014/main" xmlns="" id="{D78EBD62-7F73-3913-46D2-BBAFA9521B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741265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951738</xdr:colOff>
      <xdr:row>122</xdr:row>
      <xdr:rowOff>0</xdr:rowOff>
    </xdr:to>
    <xdr:pic>
      <xdr:nvPicPr>
        <xdr:cNvPr id="491" name="Image 490">
          <a:extLst>
            <a:ext uri="{FF2B5EF4-FFF2-40B4-BE49-F238E27FC236}">
              <a16:creationId xmlns:a16="http://schemas.microsoft.com/office/drawing/2014/main" xmlns="" id="{8C4D874E-D950-6225-3DD6-7BC6BB6A4D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753933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932942</xdr:colOff>
      <xdr:row>123</xdr:row>
      <xdr:rowOff>0</xdr:rowOff>
    </xdr:to>
    <xdr:pic>
      <xdr:nvPicPr>
        <xdr:cNvPr id="493" name="Image 492">
          <a:extLst>
            <a:ext uri="{FF2B5EF4-FFF2-40B4-BE49-F238E27FC236}">
              <a16:creationId xmlns:a16="http://schemas.microsoft.com/office/drawing/2014/main" xmlns="" id="{3926A64F-56F8-7C6B-3745-BF26D37746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766601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951738</xdr:colOff>
      <xdr:row>124</xdr:row>
      <xdr:rowOff>0</xdr:rowOff>
    </xdr:to>
    <xdr:pic>
      <xdr:nvPicPr>
        <xdr:cNvPr id="495" name="Image 494">
          <a:extLst>
            <a:ext uri="{FF2B5EF4-FFF2-40B4-BE49-F238E27FC236}">
              <a16:creationId xmlns:a16="http://schemas.microsoft.com/office/drawing/2014/main" xmlns="" id="{B8FFBBB3-EA9C-7E60-9015-24597D0CF9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779270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951738</xdr:colOff>
      <xdr:row>125</xdr:row>
      <xdr:rowOff>3175</xdr:rowOff>
    </xdr:to>
    <xdr:pic>
      <xdr:nvPicPr>
        <xdr:cNvPr id="497" name="Image 496">
          <a:extLst>
            <a:ext uri="{FF2B5EF4-FFF2-40B4-BE49-F238E27FC236}">
              <a16:creationId xmlns:a16="http://schemas.microsoft.com/office/drawing/2014/main" xmlns="" id="{7310A31C-F407-7B63-5374-D409C3D145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79193825"/>
          <a:ext cx="951738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5"/>
  <sheetViews>
    <sheetView tabSelected="1" zoomScale="75" zoomScaleNormal="75" workbookViewId="0">
      <selection activeCell="A3" sqref="A3"/>
    </sheetView>
  </sheetViews>
  <sheetFormatPr defaultColWidth="10.85546875" defaultRowHeight="15" outlineLevelCol="1" x14ac:dyDescent="0.25"/>
  <cols>
    <col min="1" max="2" width="14.28515625" customWidth="1"/>
    <col min="3" max="3" width="22.85546875" bestFit="1" customWidth="1"/>
    <col min="4" max="4" width="24.7109375" customWidth="1"/>
    <col min="5" max="5" width="18" customWidth="1"/>
    <col min="6" max="6" width="12.28515625" customWidth="1"/>
    <col min="7" max="7" width="6.42578125" customWidth="1"/>
    <col min="8" max="8" width="32.42578125" hidden="1" customWidth="1" outlineLevel="1"/>
    <col min="9" max="10" width="10.42578125" hidden="1" customWidth="1" outlineLevel="1"/>
    <col min="11" max="11" width="23.28515625" hidden="1" customWidth="1" outlineLevel="1"/>
    <col min="12" max="64" width="3.7109375" hidden="1" customWidth="1" outlineLevel="1"/>
    <col min="65" max="65" width="6.42578125" bestFit="1" customWidth="1" collapsed="1"/>
    <col min="66" max="66" width="22.85546875" bestFit="1" customWidth="1"/>
    <col min="67" max="67" width="11.42578125" style="6"/>
    <col min="68" max="68" width="14.28515625" style="6" bestFit="1" customWidth="1"/>
    <col min="69" max="69" width="11.42578125" style="6"/>
    <col min="70" max="70" width="14.42578125" style="6" bestFit="1" customWidth="1"/>
  </cols>
  <sheetData>
    <row r="1" spans="1:70" x14ac:dyDescent="0.25">
      <c r="BM1" s="4">
        <f>SUBTOTAL(9,BM3:BM125)</f>
        <v>2824</v>
      </c>
      <c r="BN1" s="7" t="str">
        <f>CONCATENATE("Refs : ",SUBTOTAL(2,BM3:BM125))</f>
        <v>Refs : 123</v>
      </c>
      <c r="BO1" s="5"/>
      <c r="BP1" s="5">
        <f>SUBTOTAL(9,BP3:BP125)</f>
        <v>2761935</v>
      </c>
      <c r="BQ1" s="5"/>
      <c r="BR1" s="5">
        <f>SUBTOTAL(9,BR3:BR125)</f>
        <v>1104774</v>
      </c>
    </row>
    <row r="2" spans="1:70" s="9" customFormat="1" ht="30" x14ac:dyDescent="0.25">
      <c r="A2" s="1" t="s">
        <v>345</v>
      </c>
      <c r="B2" s="1" t="s">
        <v>345</v>
      </c>
      <c r="C2" s="3" t="s">
        <v>349</v>
      </c>
      <c r="D2" s="3" t="s">
        <v>353</v>
      </c>
      <c r="E2" s="3" t="s">
        <v>354</v>
      </c>
      <c r="F2" s="3" t="s">
        <v>346</v>
      </c>
      <c r="G2" s="3" t="s">
        <v>355</v>
      </c>
      <c r="H2" s="3" t="s">
        <v>0</v>
      </c>
      <c r="I2" s="3" t="s">
        <v>356</v>
      </c>
      <c r="J2" s="3" t="s">
        <v>359</v>
      </c>
      <c r="K2" s="8" t="s">
        <v>357</v>
      </c>
      <c r="L2" s="8" t="s">
        <v>330</v>
      </c>
      <c r="M2" s="8" t="s">
        <v>155</v>
      </c>
      <c r="N2" s="8" t="s">
        <v>133</v>
      </c>
      <c r="O2" s="8" t="s">
        <v>14</v>
      </c>
      <c r="P2" s="8" t="s">
        <v>132</v>
      </c>
      <c r="Q2" s="8" t="s">
        <v>117</v>
      </c>
      <c r="R2" s="8" t="s">
        <v>183</v>
      </c>
      <c r="S2" s="8" t="s">
        <v>119</v>
      </c>
      <c r="T2" s="8" t="s">
        <v>177</v>
      </c>
      <c r="U2" s="8" t="s">
        <v>16</v>
      </c>
      <c r="V2" s="8" t="s">
        <v>6</v>
      </c>
      <c r="W2" s="8" t="s">
        <v>128</v>
      </c>
      <c r="X2" s="8" t="s">
        <v>153</v>
      </c>
      <c r="Y2" s="8" t="s">
        <v>5</v>
      </c>
      <c r="Z2" s="8" t="s">
        <v>148</v>
      </c>
      <c r="AA2" s="8" t="s">
        <v>10</v>
      </c>
      <c r="AB2" s="8" t="s">
        <v>217</v>
      </c>
      <c r="AC2" s="8" t="s">
        <v>284</v>
      </c>
      <c r="AD2" s="8" t="s">
        <v>141</v>
      </c>
      <c r="AE2" s="8" t="s">
        <v>7</v>
      </c>
      <c r="AF2" s="8" t="s">
        <v>296</v>
      </c>
      <c r="AG2" s="8" t="s">
        <v>12</v>
      </c>
      <c r="AH2" s="8" t="s">
        <v>9</v>
      </c>
      <c r="AI2" s="8" t="s">
        <v>4</v>
      </c>
      <c r="AJ2" s="8" t="s">
        <v>175</v>
      </c>
      <c r="AK2" s="8" t="s">
        <v>286</v>
      </c>
      <c r="AL2" s="8" t="s">
        <v>299</v>
      </c>
      <c r="AM2" s="8" t="s">
        <v>23</v>
      </c>
      <c r="AN2" s="8" t="s">
        <v>176</v>
      </c>
      <c r="AO2" s="8" t="s">
        <v>291</v>
      </c>
      <c r="AP2" s="8" t="s">
        <v>212</v>
      </c>
      <c r="AQ2" s="8" t="s">
        <v>290</v>
      </c>
      <c r="AR2" s="8" t="s">
        <v>15</v>
      </c>
      <c r="AS2" s="8" t="s">
        <v>288</v>
      </c>
      <c r="AT2" s="8" t="s">
        <v>298</v>
      </c>
      <c r="AU2" s="8" t="s">
        <v>19</v>
      </c>
      <c r="AV2" s="8" t="s">
        <v>43</v>
      </c>
      <c r="AW2" s="8" t="s">
        <v>24</v>
      </c>
      <c r="AX2" s="8" t="s">
        <v>79</v>
      </c>
      <c r="AY2" s="8" t="s">
        <v>67</v>
      </c>
      <c r="AZ2" s="8" t="s">
        <v>269</v>
      </c>
      <c r="BA2" s="8" t="s">
        <v>81</v>
      </c>
      <c r="BB2" s="8" t="s">
        <v>271</v>
      </c>
      <c r="BC2" s="8" t="s">
        <v>102</v>
      </c>
      <c r="BD2" s="8" t="s">
        <v>319</v>
      </c>
      <c r="BE2" s="8" t="s">
        <v>270</v>
      </c>
      <c r="BF2" s="8" t="s">
        <v>171</v>
      </c>
      <c r="BG2" s="8" t="s">
        <v>87</v>
      </c>
      <c r="BH2" s="8" t="s">
        <v>83</v>
      </c>
      <c r="BI2" s="8" t="s">
        <v>8</v>
      </c>
      <c r="BJ2" s="8" t="s">
        <v>99</v>
      </c>
      <c r="BK2" s="8" t="s">
        <v>100</v>
      </c>
      <c r="BL2" s="8" t="s">
        <v>1</v>
      </c>
      <c r="BM2" s="8" t="s">
        <v>350</v>
      </c>
      <c r="BN2" s="1" t="s">
        <v>345</v>
      </c>
      <c r="BO2" s="2" t="s">
        <v>347</v>
      </c>
      <c r="BP2" s="2" t="s">
        <v>351</v>
      </c>
      <c r="BQ2" s="2" t="s">
        <v>348</v>
      </c>
      <c r="BR2" s="2" t="s">
        <v>352</v>
      </c>
    </row>
    <row r="3" spans="1:70" s="9" customFormat="1" ht="99.95" customHeight="1" x14ac:dyDescent="0.25">
      <c r="A3" s="12" t="str">
        <f t="shared" ref="A3:A25" si="0">CONCATENATE(C3,"_1")</f>
        <v>A10704AY409V0402_1</v>
      </c>
      <c r="B3" s="12"/>
      <c r="C3" s="9" t="s">
        <v>342</v>
      </c>
      <c r="D3" s="9" t="s">
        <v>278</v>
      </c>
      <c r="E3" s="9" t="s">
        <v>358</v>
      </c>
      <c r="F3" s="9" t="s">
        <v>118</v>
      </c>
      <c r="G3" s="9" t="s">
        <v>8</v>
      </c>
      <c r="H3" s="9" t="s">
        <v>343</v>
      </c>
      <c r="I3" s="9" t="s">
        <v>2</v>
      </c>
      <c r="J3" s="9" t="s">
        <v>398</v>
      </c>
      <c r="K3" s="9" t="s">
        <v>44</v>
      </c>
      <c r="Y3" s="9">
        <v>3</v>
      </c>
      <c r="AB3" s="9">
        <v>4</v>
      </c>
      <c r="AE3" s="9">
        <v>3</v>
      </c>
      <c r="AH3" s="9">
        <v>4</v>
      </c>
      <c r="AI3" s="9">
        <v>1</v>
      </c>
      <c r="AK3" s="9">
        <v>2</v>
      </c>
      <c r="AL3" s="9">
        <v>1</v>
      </c>
      <c r="AN3" s="9">
        <v>1</v>
      </c>
      <c r="AQ3" s="9">
        <v>2</v>
      </c>
      <c r="AS3" s="9">
        <v>2</v>
      </c>
      <c r="BM3" s="11">
        <v>23</v>
      </c>
      <c r="BN3" s="9" t="s">
        <v>342</v>
      </c>
      <c r="BO3" s="10">
        <v>695</v>
      </c>
      <c r="BP3" s="10">
        <f t="shared" ref="BP3:BP34" si="1">BO3*BM3</f>
        <v>15985</v>
      </c>
      <c r="BQ3" s="10">
        <f t="shared" ref="BQ3:BQ34" si="2">ROUND(BO3/2.5,5)</f>
        <v>278</v>
      </c>
      <c r="BR3" s="10">
        <f t="shared" ref="BR3:BR34" si="3">BQ3*BM3</f>
        <v>6394</v>
      </c>
    </row>
    <row r="4" spans="1:70" s="9" customFormat="1" ht="99.95" customHeight="1" x14ac:dyDescent="0.25">
      <c r="A4" s="12" t="str">
        <f t="shared" si="0"/>
        <v>A50335B9L4380308_1</v>
      </c>
      <c r="B4" s="12"/>
      <c r="C4" s="9" t="s">
        <v>338</v>
      </c>
      <c r="D4" s="9" t="s">
        <v>283</v>
      </c>
      <c r="E4" s="9" t="s">
        <v>358</v>
      </c>
      <c r="F4" s="9" t="s">
        <v>118</v>
      </c>
      <c r="G4" s="9" t="s">
        <v>8</v>
      </c>
      <c r="H4" s="9" t="s">
        <v>339</v>
      </c>
      <c r="I4" s="9" t="s">
        <v>2</v>
      </c>
      <c r="J4" s="9" t="s">
        <v>435</v>
      </c>
      <c r="K4" s="9" t="s">
        <v>71</v>
      </c>
      <c r="Y4" s="9">
        <v>2</v>
      </c>
      <c r="AB4" s="9">
        <v>1</v>
      </c>
      <c r="AE4" s="9">
        <v>1</v>
      </c>
      <c r="AF4" s="9">
        <v>1</v>
      </c>
      <c r="BM4" s="11">
        <v>5</v>
      </c>
      <c r="BN4" s="9" t="s">
        <v>338</v>
      </c>
      <c r="BO4" s="10">
        <v>695</v>
      </c>
      <c r="BP4" s="10">
        <f t="shared" si="1"/>
        <v>3475</v>
      </c>
      <c r="BQ4" s="10">
        <f t="shared" si="2"/>
        <v>278</v>
      </c>
      <c r="BR4" s="10">
        <f t="shared" si="3"/>
        <v>1390</v>
      </c>
    </row>
    <row r="5" spans="1:70" s="9" customFormat="1" ht="99.95" customHeight="1" x14ac:dyDescent="0.25">
      <c r="A5" s="12" t="str">
        <f t="shared" si="0"/>
        <v>A50391AQ8928L036_1</v>
      </c>
      <c r="B5" s="12"/>
      <c r="C5" s="9" t="s">
        <v>331</v>
      </c>
      <c r="D5" s="9" t="s">
        <v>283</v>
      </c>
      <c r="E5" s="9" t="s">
        <v>358</v>
      </c>
      <c r="F5" s="9" t="s">
        <v>118</v>
      </c>
      <c r="G5" s="9" t="s">
        <v>8</v>
      </c>
      <c r="H5" s="9" t="s">
        <v>332</v>
      </c>
      <c r="I5" s="9" t="s">
        <v>2</v>
      </c>
      <c r="J5" s="9" t="s">
        <v>382</v>
      </c>
      <c r="K5" s="9" t="s">
        <v>333</v>
      </c>
      <c r="Y5" s="9">
        <v>5</v>
      </c>
      <c r="AB5" s="9">
        <v>6</v>
      </c>
      <c r="AE5" s="9">
        <v>6</v>
      </c>
      <c r="AH5" s="9">
        <v>8</v>
      </c>
      <c r="AI5" s="9">
        <v>1</v>
      </c>
      <c r="AK5" s="9">
        <v>7</v>
      </c>
      <c r="AL5" s="9">
        <v>1</v>
      </c>
      <c r="AN5" s="9">
        <v>7</v>
      </c>
      <c r="AQ5" s="9">
        <v>2</v>
      </c>
      <c r="AS5" s="9">
        <v>1</v>
      </c>
      <c r="BM5" s="11">
        <v>44</v>
      </c>
      <c r="BN5" s="9" t="s">
        <v>331</v>
      </c>
      <c r="BO5" s="10">
        <v>895</v>
      </c>
      <c r="BP5" s="10">
        <f t="shared" si="1"/>
        <v>39380</v>
      </c>
      <c r="BQ5" s="10">
        <f t="shared" si="2"/>
        <v>358</v>
      </c>
      <c r="BR5" s="10">
        <f t="shared" si="3"/>
        <v>15752</v>
      </c>
    </row>
    <row r="6" spans="1:70" s="9" customFormat="1" ht="99.95" customHeight="1" x14ac:dyDescent="0.25">
      <c r="A6" s="12" t="str">
        <f t="shared" si="0"/>
        <v>A50462AQ9228S209_1</v>
      </c>
      <c r="B6" s="12"/>
      <c r="C6" s="9" t="s">
        <v>340</v>
      </c>
      <c r="D6" s="9" t="s">
        <v>283</v>
      </c>
      <c r="E6" s="9" t="s">
        <v>358</v>
      </c>
      <c r="F6" s="9" t="s">
        <v>118</v>
      </c>
      <c r="G6" s="9" t="s">
        <v>8</v>
      </c>
      <c r="H6" s="9" t="s">
        <v>335</v>
      </c>
      <c r="I6" s="9" t="s">
        <v>2</v>
      </c>
      <c r="J6" s="9" t="s">
        <v>420</v>
      </c>
      <c r="K6" s="9" t="s">
        <v>318</v>
      </c>
      <c r="Y6" s="9">
        <v>10</v>
      </c>
      <c r="BM6" s="11">
        <v>10</v>
      </c>
      <c r="BN6" s="9" t="s">
        <v>340</v>
      </c>
      <c r="BO6" s="10">
        <v>950</v>
      </c>
      <c r="BP6" s="10">
        <f t="shared" si="1"/>
        <v>9500</v>
      </c>
      <c r="BQ6" s="10">
        <f t="shared" si="2"/>
        <v>380</v>
      </c>
      <c r="BR6" s="10">
        <f t="shared" si="3"/>
        <v>3800</v>
      </c>
    </row>
    <row r="7" spans="1:70" s="9" customFormat="1" ht="99.95" customHeight="1" x14ac:dyDescent="0.25">
      <c r="A7" s="12" t="str">
        <f t="shared" si="0"/>
        <v>A80222AQ8878E126_1</v>
      </c>
      <c r="B7" s="12"/>
      <c r="C7" s="9" t="s">
        <v>310</v>
      </c>
      <c r="D7" s="9" t="s">
        <v>172</v>
      </c>
      <c r="E7" s="9" t="s">
        <v>358</v>
      </c>
      <c r="F7" s="9" t="s">
        <v>118</v>
      </c>
      <c r="G7" s="9" t="s">
        <v>8</v>
      </c>
      <c r="H7" s="9" t="s">
        <v>311</v>
      </c>
      <c r="I7" s="9" t="s">
        <v>2</v>
      </c>
      <c r="J7" s="9" t="s">
        <v>421</v>
      </c>
      <c r="K7" s="9" t="s">
        <v>453</v>
      </c>
      <c r="AB7" s="9">
        <v>2</v>
      </c>
      <c r="AE7" s="9">
        <v>5</v>
      </c>
      <c r="AF7" s="9">
        <v>1</v>
      </c>
      <c r="AH7" s="9">
        <v>2</v>
      </c>
      <c r="BM7" s="11">
        <v>10</v>
      </c>
      <c r="BN7" s="9" t="s">
        <v>310</v>
      </c>
      <c r="BO7" s="10">
        <v>895</v>
      </c>
      <c r="BP7" s="10">
        <f t="shared" si="1"/>
        <v>8950</v>
      </c>
      <c r="BQ7" s="10">
        <f t="shared" si="2"/>
        <v>358</v>
      </c>
      <c r="BR7" s="10">
        <f t="shared" si="3"/>
        <v>3580</v>
      </c>
    </row>
    <row r="8" spans="1:70" s="9" customFormat="1" ht="99.95" customHeight="1" x14ac:dyDescent="0.25">
      <c r="A8" s="12" t="str">
        <f t="shared" si="0"/>
        <v>CD1668A14718H212_1</v>
      </c>
      <c r="B8" s="12"/>
      <c r="C8" s="9" t="s">
        <v>344</v>
      </c>
      <c r="D8" s="9" t="s">
        <v>341</v>
      </c>
      <c r="E8" s="9" t="s">
        <v>358</v>
      </c>
      <c r="F8" s="9" t="s">
        <v>118</v>
      </c>
      <c r="G8" s="9" t="s">
        <v>3</v>
      </c>
      <c r="H8" s="9" t="s">
        <v>321</v>
      </c>
      <c r="I8" s="9" t="s">
        <v>2</v>
      </c>
      <c r="J8" s="9" t="s">
        <v>424</v>
      </c>
      <c r="K8" s="9" t="s">
        <v>456</v>
      </c>
      <c r="M8" s="9">
        <v>2</v>
      </c>
      <c r="Q8" s="9">
        <v>1</v>
      </c>
      <c r="V8" s="9">
        <v>2</v>
      </c>
      <c r="Z8" s="9">
        <v>1</v>
      </c>
      <c r="AB8" s="9">
        <v>3</v>
      </c>
      <c r="BM8" s="11">
        <v>9</v>
      </c>
      <c r="BN8" s="9" t="s">
        <v>344</v>
      </c>
      <c r="BO8" s="10">
        <v>695</v>
      </c>
      <c r="BP8" s="10">
        <f t="shared" si="1"/>
        <v>6255</v>
      </c>
      <c r="BQ8" s="10">
        <f t="shared" si="2"/>
        <v>278</v>
      </c>
      <c r="BR8" s="10">
        <f t="shared" si="3"/>
        <v>2502</v>
      </c>
    </row>
    <row r="9" spans="1:70" s="9" customFormat="1" ht="99.95" customHeight="1" x14ac:dyDescent="0.25">
      <c r="A9" s="12" t="str">
        <f t="shared" si="0"/>
        <v>CK1563B700780238_1</v>
      </c>
      <c r="B9" s="12"/>
      <c r="C9" s="9" t="s">
        <v>315</v>
      </c>
      <c r="D9" s="9" t="s">
        <v>178</v>
      </c>
      <c r="E9" s="9" t="s">
        <v>358</v>
      </c>
      <c r="F9" s="9" t="s">
        <v>118</v>
      </c>
      <c r="G9" s="9" t="s">
        <v>3</v>
      </c>
      <c r="H9" s="9" t="s">
        <v>179</v>
      </c>
      <c r="I9" s="9" t="s">
        <v>2</v>
      </c>
      <c r="J9" s="9" t="s">
        <v>440</v>
      </c>
      <c r="K9" s="9" t="s">
        <v>200</v>
      </c>
      <c r="V9" s="9">
        <v>1</v>
      </c>
      <c r="AE9" s="9">
        <v>2</v>
      </c>
      <c r="BM9" s="11">
        <v>3</v>
      </c>
      <c r="BN9" s="9" t="s">
        <v>315</v>
      </c>
      <c r="BO9" s="10">
        <v>695</v>
      </c>
      <c r="BP9" s="10">
        <f t="shared" si="1"/>
        <v>2085</v>
      </c>
      <c r="BQ9" s="10">
        <f t="shared" si="2"/>
        <v>278</v>
      </c>
      <c r="BR9" s="10">
        <f t="shared" si="3"/>
        <v>834</v>
      </c>
    </row>
    <row r="10" spans="1:70" s="9" customFormat="1" ht="99.95" customHeight="1" x14ac:dyDescent="0.25">
      <c r="A10" s="12" t="str">
        <f t="shared" si="0"/>
        <v>CK1563B700780244_1</v>
      </c>
      <c r="B10" s="12"/>
      <c r="C10" s="9" t="s">
        <v>320</v>
      </c>
      <c r="D10" s="9" t="s">
        <v>178</v>
      </c>
      <c r="E10" s="9" t="s">
        <v>358</v>
      </c>
      <c r="F10" s="9" t="s">
        <v>118</v>
      </c>
      <c r="G10" s="9" t="s">
        <v>3</v>
      </c>
      <c r="H10" s="9" t="s">
        <v>179</v>
      </c>
      <c r="I10" s="9" t="s">
        <v>2</v>
      </c>
      <c r="J10" s="9" t="s">
        <v>431</v>
      </c>
      <c r="K10" s="9" t="s">
        <v>121</v>
      </c>
      <c r="P10" s="9">
        <v>1</v>
      </c>
      <c r="Y10" s="9">
        <v>2</v>
      </c>
      <c r="Z10" s="9">
        <v>1</v>
      </c>
      <c r="AE10" s="9">
        <v>2</v>
      </c>
      <c r="BM10" s="11">
        <v>6</v>
      </c>
      <c r="BN10" s="9" t="s">
        <v>320</v>
      </c>
      <c r="BO10" s="10">
        <v>695</v>
      </c>
      <c r="BP10" s="10">
        <f t="shared" si="1"/>
        <v>4170</v>
      </c>
      <c r="BQ10" s="10">
        <f t="shared" si="2"/>
        <v>278</v>
      </c>
      <c r="BR10" s="10">
        <f t="shared" si="3"/>
        <v>1668</v>
      </c>
    </row>
    <row r="11" spans="1:70" s="9" customFormat="1" ht="99.95" customHeight="1" x14ac:dyDescent="0.25">
      <c r="A11" s="12" t="str">
        <f t="shared" si="0"/>
        <v>CK1563B700780650_1</v>
      </c>
      <c r="B11" s="12"/>
      <c r="C11" s="9" t="s">
        <v>316</v>
      </c>
      <c r="D11" s="9" t="s">
        <v>178</v>
      </c>
      <c r="E11" s="9" t="s">
        <v>358</v>
      </c>
      <c r="F11" s="9" t="s">
        <v>118</v>
      </c>
      <c r="G11" s="9" t="s">
        <v>3</v>
      </c>
      <c r="H11" s="9" t="s">
        <v>179</v>
      </c>
      <c r="I11" s="9" t="s">
        <v>2</v>
      </c>
      <c r="J11" s="9" t="s">
        <v>429</v>
      </c>
      <c r="K11" s="9" t="s">
        <v>95</v>
      </c>
      <c r="V11" s="9">
        <v>2</v>
      </c>
      <c r="W11" s="9">
        <v>1</v>
      </c>
      <c r="Y11" s="9">
        <v>1</v>
      </c>
      <c r="AC11" s="9">
        <v>1</v>
      </c>
      <c r="AE11" s="9">
        <v>2</v>
      </c>
      <c r="BM11" s="11">
        <v>7</v>
      </c>
      <c r="BN11" s="9" t="s">
        <v>316</v>
      </c>
      <c r="BO11" s="10">
        <v>695</v>
      </c>
      <c r="BP11" s="10">
        <f t="shared" si="1"/>
        <v>4865</v>
      </c>
      <c r="BQ11" s="10">
        <f t="shared" si="2"/>
        <v>278</v>
      </c>
      <c r="BR11" s="10">
        <f t="shared" si="3"/>
        <v>1946</v>
      </c>
    </row>
    <row r="12" spans="1:70" s="9" customFormat="1" ht="99.95" customHeight="1" x14ac:dyDescent="0.25">
      <c r="A12" s="12" t="str">
        <f t="shared" si="0"/>
        <v>CK1563B70078H433_1</v>
      </c>
      <c r="B12" s="12"/>
      <c r="C12" s="9" t="s">
        <v>317</v>
      </c>
      <c r="D12" s="9" t="s">
        <v>178</v>
      </c>
      <c r="E12" s="9" t="s">
        <v>358</v>
      </c>
      <c r="F12" s="9" t="s">
        <v>118</v>
      </c>
      <c r="G12" s="9" t="s">
        <v>3</v>
      </c>
      <c r="H12" s="9" t="s">
        <v>179</v>
      </c>
      <c r="I12" s="9" t="s">
        <v>2</v>
      </c>
      <c r="J12" s="9" t="s">
        <v>432</v>
      </c>
      <c r="K12" s="9" t="s">
        <v>459</v>
      </c>
      <c r="Q12" s="9">
        <v>1</v>
      </c>
      <c r="W12" s="9">
        <v>1</v>
      </c>
      <c r="Y12" s="9">
        <v>1</v>
      </c>
      <c r="AC12" s="9">
        <v>1</v>
      </c>
      <c r="AE12" s="9">
        <v>2</v>
      </c>
      <c r="BM12" s="11">
        <v>6</v>
      </c>
      <c r="BN12" s="9" t="s">
        <v>317</v>
      </c>
      <c r="BO12" s="10">
        <v>695</v>
      </c>
      <c r="BP12" s="10">
        <f t="shared" si="1"/>
        <v>4170</v>
      </c>
      <c r="BQ12" s="10">
        <f t="shared" si="2"/>
        <v>278</v>
      </c>
      <c r="BR12" s="10">
        <f t="shared" si="3"/>
        <v>1668</v>
      </c>
    </row>
    <row r="13" spans="1:70" s="9" customFormat="1" ht="99.95" customHeight="1" x14ac:dyDescent="0.25">
      <c r="A13" s="12" t="str">
        <f t="shared" si="0"/>
        <v>CK2115AE3978K212_1</v>
      </c>
      <c r="B13" s="12"/>
      <c r="C13" s="9" t="s">
        <v>334</v>
      </c>
      <c r="D13" s="9" t="s">
        <v>178</v>
      </c>
      <c r="E13" s="9" t="s">
        <v>358</v>
      </c>
      <c r="F13" s="9" t="s">
        <v>118</v>
      </c>
      <c r="G13" s="9" t="s">
        <v>3</v>
      </c>
      <c r="H13" s="9" t="s">
        <v>292</v>
      </c>
      <c r="I13" s="9" t="s">
        <v>2</v>
      </c>
      <c r="J13" s="9" t="s">
        <v>367</v>
      </c>
      <c r="K13" s="9" t="s">
        <v>460</v>
      </c>
      <c r="P13" s="9">
        <v>9</v>
      </c>
      <c r="Q13" s="9">
        <v>5</v>
      </c>
      <c r="S13" s="9">
        <v>9</v>
      </c>
      <c r="T13" s="9">
        <v>11</v>
      </c>
      <c r="V13" s="9">
        <v>18</v>
      </c>
      <c r="W13" s="9">
        <v>12</v>
      </c>
      <c r="Y13" s="9">
        <v>15</v>
      </c>
      <c r="Z13" s="9">
        <v>9</v>
      </c>
      <c r="AB13" s="9">
        <v>7</v>
      </c>
      <c r="AC13" s="9">
        <v>1</v>
      </c>
      <c r="AE13" s="9">
        <v>1</v>
      </c>
      <c r="BM13" s="11">
        <v>97</v>
      </c>
      <c r="BN13" s="9" t="s">
        <v>334</v>
      </c>
      <c r="BO13" s="10">
        <v>850</v>
      </c>
      <c r="BP13" s="10">
        <f t="shared" si="1"/>
        <v>82450</v>
      </c>
      <c r="BQ13" s="10">
        <f t="shared" si="2"/>
        <v>340</v>
      </c>
      <c r="BR13" s="10">
        <f t="shared" si="3"/>
        <v>32980</v>
      </c>
    </row>
    <row r="14" spans="1:70" s="9" customFormat="1" ht="99.95" customHeight="1" x14ac:dyDescent="0.25">
      <c r="A14" s="12" t="str">
        <f t="shared" si="0"/>
        <v>CP0010AE63787505_1</v>
      </c>
      <c r="B14" s="12"/>
      <c r="C14" s="9" t="s">
        <v>336</v>
      </c>
      <c r="D14" s="9" t="s">
        <v>283</v>
      </c>
      <c r="E14" s="9" t="s">
        <v>358</v>
      </c>
      <c r="F14" s="9" t="s">
        <v>118</v>
      </c>
      <c r="G14" s="9" t="s">
        <v>3</v>
      </c>
      <c r="H14" s="9" t="s">
        <v>337</v>
      </c>
      <c r="I14" s="9" t="s">
        <v>2</v>
      </c>
      <c r="J14" s="9" t="s">
        <v>422</v>
      </c>
      <c r="K14" s="9" t="s">
        <v>454</v>
      </c>
      <c r="L14" s="9">
        <v>4</v>
      </c>
      <c r="M14" s="9">
        <v>3</v>
      </c>
      <c r="N14" s="9">
        <v>2</v>
      </c>
      <c r="Q14" s="9">
        <v>1</v>
      </c>
      <c r="BM14" s="11">
        <v>10</v>
      </c>
      <c r="BN14" s="9" t="s">
        <v>336</v>
      </c>
      <c r="BO14" s="10">
        <v>650</v>
      </c>
      <c r="BP14" s="10">
        <f t="shared" si="1"/>
        <v>6500</v>
      </c>
      <c r="BQ14" s="10">
        <f t="shared" si="2"/>
        <v>260</v>
      </c>
      <c r="BR14" s="10">
        <f t="shared" si="3"/>
        <v>2600</v>
      </c>
    </row>
    <row r="15" spans="1:70" s="9" customFormat="1" ht="99.95" customHeight="1" x14ac:dyDescent="0.25">
      <c r="A15" s="12" t="str">
        <f t="shared" si="0"/>
        <v>CR1176B5892HR3QL_1</v>
      </c>
      <c r="B15" s="12"/>
      <c r="C15" s="9" t="s">
        <v>285</v>
      </c>
      <c r="D15" s="9" t="s">
        <v>127</v>
      </c>
      <c r="E15" s="9" t="s">
        <v>358</v>
      </c>
      <c r="F15" s="9" t="s">
        <v>118</v>
      </c>
      <c r="G15" s="9" t="s">
        <v>3</v>
      </c>
      <c r="H15" s="9" t="s">
        <v>297</v>
      </c>
      <c r="I15" s="9" t="s">
        <v>2</v>
      </c>
      <c r="J15" s="9" t="s">
        <v>399</v>
      </c>
      <c r="K15" s="9" t="s">
        <v>461</v>
      </c>
      <c r="N15" s="9">
        <v>4</v>
      </c>
      <c r="P15" s="9">
        <v>3</v>
      </c>
      <c r="BM15" s="11">
        <v>7</v>
      </c>
      <c r="BN15" s="9" t="s">
        <v>285</v>
      </c>
      <c r="BO15" s="10">
        <v>950</v>
      </c>
      <c r="BP15" s="10">
        <f t="shared" si="1"/>
        <v>6650</v>
      </c>
      <c r="BQ15" s="10">
        <f t="shared" si="2"/>
        <v>380</v>
      </c>
      <c r="BR15" s="10">
        <f t="shared" si="3"/>
        <v>2660</v>
      </c>
    </row>
    <row r="16" spans="1:70" s="9" customFormat="1" ht="99.95" customHeight="1" x14ac:dyDescent="0.25">
      <c r="A16" s="12" t="str">
        <f t="shared" si="0"/>
        <v>CS2117AE3988B969_1</v>
      </c>
      <c r="B16" s="12"/>
      <c r="C16" s="9" t="s">
        <v>294</v>
      </c>
      <c r="D16" s="9" t="s">
        <v>178</v>
      </c>
      <c r="E16" s="9" t="s">
        <v>358</v>
      </c>
      <c r="F16" s="9" t="s">
        <v>118</v>
      </c>
      <c r="G16" s="9" t="s">
        <v>8</v>
      </c>
      <c r="H16" s="9" t="s">
        <v>293</v>
      </c>
      <c r="I16" s="9" t="s">
        <v>2</v>
      </c>
      <c r="J16" s="9" t="s">
        <v>366</v>
      </c>
      <c r="K16" s="9" t="s">
        <v>295</v>
      </c>
      <c r="AC16" s="9">
        <v>4</v>
      </c>
      <c r="AE16" s="9">
        <v>5</v>
      </c>
      <c r="AF16" s="9">
        <v>9</v>
      </c>
      <c r="AH16" s="9">
        <v>2</v>
      </c>
      <c r="AL16" s="9">
        <v>3</v>
      </c>
      <c r="BM16" s="11">
        <v>23</v>
      </c>
      <c r="BN16" s="9" t="s">
        <v>294</v>
      </c>
      <c r="BO16" s="10">
        <v>750</v>
      </c>
      <c r="BP16" s="10">
        <f t="shared" si="1"/>
        <v>17250</v>
      </c>
      <c r="BQ16" s="10">
        <f t="shared" si="2"/>
        <v>300</v>
      </c>
      <c r="BR16" s="10">
        <f t="shared" si="3"/>
        <v>6900</v>
      </c>
    </row>
    <row r="17" spans="1:70" s="9" customFormat="1" ht="99.95" customHeight="1" x14ac:dyDescent="0.25">
      <c r="A17" s="12" t="str">
        <f t="shared" si="0"/>
        <v>CT0410AK90780999_1</v>
      </c>
      <c r="B17" s="12"/>
      <c r="C17" s="9" t="s">
        <v>305</v>
      </c>
      <c r="D17" s="9" t="s">
        <v>22</v>
      </c>
      <c r="E17" s="9" t="s">
        <v>358</v>
      </c>
      <c r="F17" s="9" t="s">
        <v>118</v>
      </c>
      <c r="G17" s="9" t="s">
        <v>3</v>
      </c>
      <c r="H17" s="9" t="s">
        <v>306</v>
      </c>
      <c r="I17" s="9" t="s">
        <v>2</v>
      </c>
      <c r="J17" s="9" t="s">
        <v>386</v>
      </c>
      <c r="K17" s="9" t="s">
        <v>20</v>
      </c>
      <c r="M17" s="9">
        <v>1</v>
      </c>
      <c r="N17" s="9">
        <v>4</v>
      </c>
      <c r="P17" s="9">
        <v>1</v>
      </c>
      <c r="Q17" s="9">
        <v>2</v>
      </c>
      <c r="BM17" s="11">
        <v>8</v>
      </c>
      <c r="BN17" s="9" t="s">
        <v>305</v>
      </c>
      <c r="BO17" s="10">
        <v>645</v>
      </c>
      <c r="BP17" s="10">
        <f t="shared" si="1"/>
        <v>5160</v>
      </c>
      <c r="BQ17" s="10">
        <f t="shared" si="2"/>
        <v>258</v>
      </c>
      <c r="BR17" s="10">
        <f t="shared" si="3"/>
        <v>2064</v>
      </c>
    </row>
    <row r="18" spans="1:70" s="9" customFormat="1" ht="99.95" customHeight="1" x14ac:dyDescent="0.25">
      <c r="A18" s="12" t="str">
        <f t="shared" si="0"/>
        <v>CT0481AZ87189869_1</v>
      </c>
      <c r="B18" s="12"/>
      <c r="C18" s="9" t="s">
        <v>307</v>
      </c>
      <c r="D18" s="9" t="s">
        <v>308</v>
      </c>
      <c r="E18" s="9" t="s">
        <v>358</v>
      </c>
      <c r="F18" s="9" t="s">
        <v>118</v>
      </c>
      <c r="G18" s="9" t="s">
        <v>3</v>
      </c>
      <c r="H18" s="9" t="s">
        <v>309</v>
      </c>
      <c r="I18" s="9" t="s">
        <v>2</v>
      </c>
      <c r="J18" s="9" t="s">
        <v>436</v>
      </c>
      <c r="K18" s="9" t="s">
        <v>289</v>
      </c>
      <c r="P18" s="9">
        <v>1</v>
      </c>
      <c r="S18" s="9">
        <v>1</v>
      </c>
      <c r="T18" s="9">
        <v>1</v>
      </c>
      <c r="V18" s="9">
        <v>1</v>
      </c>
      <c r="Z18" s="9">
        <v>1</v>
      </c>
      <c r="BM18" s="11">
        <v>5</v>
      </c>
      <c r="BN18" s="9" t="s">
        <v>307</v>
      </c>
      <c r="BO18" s="10">
        <v>795</v>
      </c>
      <c r="BP18" s="10">
        <f t="shared" si="1"/>
        <v>3975</v>
      </c>
      <c r="BQ18" s="10">
        <f t="shared" si="2"/>
        <v>318</v>
      </c>
      <c r="BR18" s="10">
        <f t="shared" si="3"/>
        <v>1590</v>
      </c>
    </row>
    <row r="19" spans="1:70" s="9" customFormat="1" ht="99.95" customHeight="1" x14ac:dyDescent="0.25">
      <c r="A19" s="12" t="str">
        <f t="shared" si="0"/>
        <v>CT0521AK3708L085_1</v>
      </c>
      <c r="B19" s="12"/>
      <c r="C19" s="9" t="s">
        <v>300</v>
      </c>
      <c r="D19" s="9" t="s">
        <v>22</v>
      </c>
      <c r="E19" s="9" t="s">
        <v>358</v>
      </c>
      <c r="F19" s="9" t="s">
        <v>118</v>
      </c>
      <c r="G19" s="9" t="s">
        <v>3</v>
      </c>
      <c r="H19" s="9" t="s">
        <v>301</v>
      </c>
      <c r="I19" s="9" t="s">
        <v>2</v>
      </c>
      <c r="J19" s="9" t="s">
        <v>414</v>
      </c>
      <c r="K19" s="9" t="s">
        <v>302</v>
      </c>
      <c r="M19" s="9">
        <v>1</v>
      </c>
      <c r="P19" s="9">
        <v>2</v>
      </c>
      <c r="Q19" s="9">
        <v>3</v>
      </c>
      <c r="S19" s="9">
        <v>4</v>
      </c>
      <c r="T19" s="9">
        <v>1</v>
      </c>
      <c r="V19" s="9">
        <v>1</v>
      </c>
      <c r="W19" s="9">
        <v>1</v>
      </c>
      <c r="BM19" s="11">
        <v>13</v>
      </c>
      <c r="BN19" s="9" t="s">
        <v>300</v>
      </c>
      <c r="BO19" s="10">
        <v>645</v>
      </c>
      <c r="BP19" s="10">
        <f t="shared" si="1"/>
        <v>8385</v>
      </c>
      <c r="BQ19" s="10">
        <f t="shared" si="2"/>
        <v>258</v>
      </c>
      <c r="BR19" s="10">
        <f t="shared" si="3"/>
        <v>3354</v>
      </c>
    </row>
    <row r="20" spans="1:70" s="9" customFormat="1" ht="99.95" customHeight="1" x14ac:dyDescent="0.25">
      <c r="A20" s="12" t="str">
        <f t="shared" si="0"/>
        <v>CT0831AQ5778Z958_1</v>
      </c>
      <c r="B20" s="12"/>
      <c r="C20" s="9" t="s">
        <v>312</v>
      </c>
      <c r="D20" s="9" t="s">
        <v>22</v>
      </c>
      <c r="E20" s="9" t="s">
        <v>358</v>
      </c>
      <c r="F20" s="9" t="s">
        <v>118</v>
      </c>
      <c r="G20" s="9" t="s">
        <v>3</v>
      </c>
      <c r="H20" s="9" t="s">
        <v>313</v>
      </c>
      <c r="I20" s="9" t="s">
        <v>2</v>
      </c>
      <c r="J20" s="9" t="s">
        <v>437</v>
      </c>
      <c r="K20" s="9" t="s">
        <v>314</v>
      </c>
      <c r="P20" s="9">
        <v>1</v>
      </c>
      <c r="S20" s="9">
        <v>1</v>
      </c>
      <c r="V20" s="9">
        <v>2</v>
      </c>
      <c r="AB20" s="9">
        <v>1</v>
      </c>
      <c r="BM20" s="11">
        <v>5</v>
      </c>
      <c r="BN20" s="9" t="s">
        <v>312</v>
      </c>
      <c r="BO20" s="10">
        <v>995</v>
      </c>
      <c r="BP20" s="10">
        <f t="shared" si="1"/>
        <v>4975</v>
      </c>
      <c r="BQ20" s="10">
        <f t="shared" si="2"/>
        <v>398</v>
      </c>
      <c r="BR20" s="10">
        <f t="shared" si="3"/>
        <v>1990</v>
      </c>
    </row>
    <row r="21" spans="1:70" s="9" customFormat="1" ht="99.95" customHeight="1" x14ac:dyDescent="0.25">
      <c r="A21" s="12" t="str">
        <f t="shared" si="0"/>
        <v>CT0893AC857HN3VT_1</v>
      </c>
      <c r="B21" s="12"/>
      <c r="C21" s="9" t="s">
        <v>303</v>
      </c>
      <c r="D21" s="9" t="s">
        <v>22</v>
      </c>
      <c r="E21" s="9" t="s">
        <v>358</v>
      </c>
      <c r="F21" s="9" t="s">
        <v>118</v>
      </c>
      <c r="G21" s="9" t="s">
        <v>3</v>
      </c>
      <c r="H21" s="9" t="s">
        <v>304</v>
      </c>
      <c r="I21" s="9" t="s">
        <v>2</v>
      </c>
      <c r="J21" s="9" t="s">
        <v>378</v>
      </c>
      <c r="K21" s="9" t="s">
        <v>462</v>
      </c>
      <c r="M21" s="9">
        <v>2</v>
      </c>
      <c r="N21" s="9">
        <v>3</v>
      </c>
      <c r="P21" s="9">
        <v>5</v>
      </c>
      <c r="Q21" s="9">
        <v>2</v>
      </c>
      <c r="S21" s="9">
        <v>9</v>
      </c>
      <c r="T21" s="9">
        <v>2</v>
      </c>
      <c r="V21" s="9">
        <v>8</v>
      </c>
      <c r="W21" s="9">
        <v>1</v>
      </c>
      <c r="Y21" s="9">
        <v>10</v>
      </c>
      <c r="Z21" s="9">
        <v>1</v>
      </c>
      <c r="AB21" s="9">
        <v>4</v>
      </c>
      <c r="AC21" s="9">
        <v>2</v>
      </c>
      <c r="AE21" s="9">
        <v>1</v>
      </c>
      <c r="BM21" s="11">
        <v>50</v>
      </c>
      <c r="BN21" s="9" t="s">
        <v>303</v>
      </c>
      <c r="BO21" s="10">
        <v>895</v>
      </c>
      <c r="BP21" s="10">
        <f t="shared" si="1"/>
        <v>44750</v>
      </c>
      <c r="BQ21" s="10">
        <f t="shared" si="2"/>
        <v>358</v>
      </c>
      <c r="BR21" s="10">
        <f t="shared" si="3"/>
        <v>17900</v>
      </c>
    </row>
    <row r="22" spans="1:70" s="9" customFormat="1" ht="99.95" customHeight="1" x14ac:dyDescent="0.25">
      <c r="A22" s="12" t="str">
        <f t="shared" si="0"/>
        <v>CU0788AQ57380001_1</v>
      </c>
      <c r="B22" s="12"/>
      <c r="C22" s="9" t="s">
        <v>322</v>
      </c>
      <c r="D22" s="9" t="s">
        <v>308</v>
      </c>
      <c r="E22" s="9" t="s">
        <v>358</v>
      </c>
      <c r="F22" s="9" t="s">
        <v>118</v>
      </c>
      <c r="G22" s="9" t="s">
        <v>3</v>
      </c>
      <c r="H22" s="9" t="s">
        <v>323</v>
      </c>
      <c r="I22" s="9" t="s">
        <v>2</v>
      </c>
      <c r="J22" s="9" t="s">
        <v>372</v>
      </c>
      <c r="K22" s="9" t="s">
        <v>52</v>
      </c>
      <c r="P22" s="9">
        <v>1</v>
      </c>
      <c r="S22" s="9">
        <v>1</v>
      </c>
      <c r="T22" s="9">
        <v>1</v>
      </c>
      <c r="V22" s="9">
        <v>1</v>
      </c>
      <c r="W22" s="9">
        <v>1</v>
      </c>
      <c r="Y22" s="9">
        <v>3</v>
      </c>
      <c r="Z22" s="9">
        <v>1</v>
      </c>
      <c r="BM22" s="11">
        <v>9</v>
      </c>
      <c r="BN22" s="9" t="s">
        <v>322</v>
      </c>
      <c r="BO22" s="10">
        <v>1250</v>
      </c>
      <c r="BP22" s="10">
        <f t="shared" si="1"/>
        <v>11250</v>
      </c>
      <c r="BQ22" s="10">
        <f t="shared" si="2"/>
        <v>500</v>
      </c>
      <c r="BR22" s="10">
        <f t="shared" si="3"/>
        <v>4500</v>
      </c>
    </row>
    <row r="23" spans="1:70" s="9" customFormat="1" ht="99.95" customHeight="1" x14ac:dyDescent="0.25">
      <c r="A23" s="12" t="str">
        <f t="shared" si="0"/>
        <v>CU0793AQ3828Z030_1</v>
      </c>
      <c r="B23" s="12"/>
      <c r="C23" s="9" t="s">
        <v>324</v>
      </c>
      <c r="D23" s="9" t="s">
        <v>308</v>
      </c>
      <c r="E23" s="9" t="s">
        <v>358</v>
      </c>
      <c r="F23" s="9" t="s">
        <v>118</v>
      </c>
      <c r="G23" s="9" t="s">
        <v>3</v>
      </c>
      <c r="H23" s="9" t="s">
        <v>325</v>
      </c>
      <c r="I23" s="9" t="s">
        <v>2</v>
      </c>
      <c r="J23" s="9" t="s">
        <v>427</v>
      </c>
      <c r="K23" s="9" t="s">
        <v>457</v>
      </c>
      <c r="P23" s="9">
        <v>1</v>
      </c>
      <c r="Q23" s="9">
        <v>1</v>
      </c>
      <c r="S23" s="9">
        <v>1</v>
      </c>
      <c r="T23" s="9">
        <v>1</v>
      </c>
      <c r="V23" s="9">
        <v>1</v>
      </c>
      <c r="W23" s="9">
        <v>1</v>
      </c>
      <c r="Y23" s="9">
        <v>1</v>
      </c>
      <c r="Z23" s="9">
        <v>1</v>
      </c>
      <c r="BM23" s="11">
        <v>8</v>
      </c>
      <c r="BN23" s="9" t="s">
        <v>324</v>
      </c>
      <c r="BO23" s="10">
        <v>1250</v>
      </c>
      <c r="BP23" s="10">
        <f t="shared" si="1"/>
        <v>10000</v>
      </c>
      <c r="BQ23" s="10">
        <f t="shared" si="2"/>
        <v>500</v>
      </c>
      <c r="BR23" s="10">
        <f t="shared" si="3"/>
        <v>4000</v>
      </c>
    </row>
    <row r="24" spans="1:70" s="9" customFormat="1" ht="99.95" customHeight="1" x14ac:dyDescent="0.25">
      <c r="A24" s="12" t="str">
        <f t="shared" si="0"/>
        <v>CU0832AY83880995_1</v>
      </c>
      <c r="B24" s="12"/>
      <c r="C24" s="9" t="s">
        <v>326</v>
      </c>
      <c r="D24" s="9" t="s">
        <v>308</v>
      </c>
      <c r="E24" s="9" t="s">
        <v>358</v>
      </c>
      <c r="F24" s="9" t="s">
        <v>118</v>
      </c>
      <c r="G24" s="9" t="s">
        <v>3</v>
      </c>
      <c r="H24" s="9" t="s">
        <v>327</v>
      </c>
      <c r="I24" s="9" t="s">
        <v>2</v>
      </c>
      <c r="J24" s="9" t="s">
        <v>360</v>
      </c>
      <c r="K24" s="9" t="s">
        <v>26</v>
      </c>
      <c r="M24" s="9">
        <v>2</v>
      </c>
      <c r="N24" s="9">
        <v>3</v>
      </c>
      <c r="P24" s="9">
        <v>5</v>
      </c>
      <c r="Q24" s="9">
        <v>1</v>
      </c>
      <c r="S24" s="9">
        <v>4</v>
      </c>
      <c r="T24" s="9">
        <v>2</v>
      </c>
      <c r="V24" s="9">
        <v>5</v>
      </c>
      <c r="W24" s="9">
        <v>3</v>
      </c>
      <c r="Y24" s="9">
        <v>2</v>
      </c>
      <c r="Z24" s="9">
        <v>1</v>
      </c>
      <c r="AB24" s="9">
        <v>1</v>
      </c>
      <c r="AE24" s="9">
        <v>1</v>
      </c>
      <c r="BM24" s="11">
        <v>30</v>
      </c>
      <c r="BN24" s="9" t="s">
        <v>326</v>
      </c>
      <c r="BO24" s="10">
        <v>1450</v>
      </c>
      <c r="BP24" s="10">
        <f t="shared" si="1"/>
        <v>43500</v>
      </c>
      <c r="BQ24" s="10">
        <f t="shared" si="2"/>
        <v>580</v>
      </c>
      <c r="BR24" s="10">
        <f t="shared" si="3"/>
        <v>17400</v>
      </c>
    </row>
    <row r="25" spans="1:70" s="9" customFormat="1" ht="99.95" customHeight="1" x14ac:dyDescent="0.25">
      <c r="A25" s="12" t="str">
        <f t="shared" si="0"/>
        <v>CU0903AG0198H945_1</v>
      </c>
      <c r="B25" s="12"/>
      <c r="C25" s="9" t="s">
        <v>328</v>
      </c>
      <c r="D25" s="9" t="s">
        <v>308</v>
      </c>
      <c r="E25" s="9" t="s">
        <v>358</v>
      </c>
      <c r="F25" s="9" t="s">
        <v>118</v>
      </c>
      <c r="G25" s="9" t="s">
        <v>3</v>
      </c>
      <c r="H25" s="9" t="s">
        <v>329</v>
      </c>
      <c r="I25" s="9" t="s">
        <v>2</v>
      </c>
      <c r="J25" s="9" t="s">
        <v>380</v>
      </c>
      <c r="K25" s="9" t="s">
        <v>211</v>
      </c>
      <c r="M25" s="9">
        <v>2</v>
      </c>
      <c r="N25" s="9">
        <v>3</v>
      </c>
      <c r="P25" s="9">
        <v>11</v>
      </c>
      <c r="S25" s="9">
        <v>8</v>
      </c>
      <c r="T25" s="9">
        <v>2</v>
      </c>
      <c r="V25" s="9">
        <v>8</v>
      </c>
      <c r="W25" s="9">
        <v>2</v>
      </c>
      <c r="Y25" s="9">
        <v>7</v>
      </c>
      <c r="Z25" s="9">
        <v>1</v>
      </c>
      <c r="AB25" s="9">
        <v>1</v>
      </c>
      <c r="AE25" s="9">
        <v>2</v>
      </c>
      <c r="BM25" s="11">
        <v>47</v>
      </c>
      <c r="BN25" s="9" t="s">
        <v>328</v>
      </c>
      <c r="BO25" s="10">
        <v>1500</v>
      </c>
      <c r="BP25" s="10">
        <f t="shared" si="1"/>
        <v>70500</v>
      </c>
      <c r="BQ25" s="10">
        <f t="shared" si="2"/>
        <v>600</v>
      </c>
      <c r="BR25" s="10">
        <f t="shared" si="3"/>
        <v>28200</v>
      </c>
    </row>
    <row r="26" spans="1:70" s="9" customFormat="1" ht="99.95" customHeight="1" x14ac:dyDescent="0.25">
      <c r="A26" s="12" t="str">
        <f t="shared" ref="A26:A57" si="4">CONCATENATE(C26,"_4")</f>
        <v>F03CMTFUZB8R2254_4</v>
      </c>
      <c r="B26" s="12" t="str">
        <f t="shared" ref="B26:B57" si="5">CONCATENATE(C26,"_5")</f>
        <v>F03CMTFUZB8R2254_5</v>
      </c>
      <c r="C26" s="9" t="s">
        <v>45</v>
      </c>
      <c r="D26" s="9" t="s">
        <v>46</v>
      </c>
      <c r="E26" s="9" t="s">
        <v>358</v>
      </c>
      <c r="F26" s="9" t="s">
        <v>17</v>
      </c>
      <c r="G26" s="9" t="s">
        <v>3</v>
      </c>
      <c r="H26" s="9" t="s">
        <v>47</v>
      </c>
      <c r="I26" s="9" t="s">
        <v>2</v>
      </c>
      <c r="J26" s="9" t="s">
        <v>388</v>
      </c>
      <c r="K26" s="9" t="s">
        <v>33</v>
      </c>
      <c r="O26" s="9">
        <v>4</v>
      </c>
      <c r="U26" s="9">
        <v>7</v>
      </c>
      <c r="AA26" s="9">
        <v>6</v>
      </c>
      <c r="AG26" s="9">
        <v>6</v>
      </c>
      <c r="AR26" s="9">
        <v>2</v>
      </c>
      <c r="AV26" s="9">
        <v>1</v>
      </c>
      <c r="BM26" s="11">
        <v>26</v>
      </c>
      <c r="BN26" s="9" t="s">
        <v>45</v>
      </c>
      <c r="BO26" s="10">
        <v>3950</v>
      </c>
      <c r="BP26" s="10">
        <f t="shared" si="1"/>
        <v>102700</v>
      </c>
      <c r="BQ26" s="10">
        <f t="shared" si="2"/>
        <v>1580</v>
      </c>
      <c r="BR26" s="10">
        <f t="shared" si="3"/>
        <v>41080</v>
      </c>
    </row>
    <row r="27" spans="1:70" s="9" customFormat="1" ht="99.95" customHeight="1" x14ac:dyDescent="0.25">
      <c r="A27" s="12" t="str">
        <f t="shared" si="4"/>
        <v>F0AU9TFSIAFHV3BB_4</v>
      </c>
      <c r="B27" s="12" t="str">
        <f t="shared" si="5"/>
        <v>F0AU9TFSIAFHV3BB_5</v>
      </c>
      <c r="C27" s="9" t="s">
        <v>76</v>
      </c>
      <c r="D27" s="9" t="s">
        <v>46</v>
      </c>
      <c r="E27" s="9" t="s">
        <v>358</v>
      </c>
      <c r="F27" s="9" t="s">
        <v>17</v>
      </c>
      <c r="G27" s="9" t="s">
        <v>3</v>
      </c>
      <c r="H27" s="9" t="s">
        <v>77</v>
      </c>
      <c r="I27" s="9" t="s">
        <v>2</v>
      </c>
      <c r="J27" s="9" t="s">
        <v>401</v>
      </c>
      <c r="K27" s="9" t="s">
        <v>136</v>
      </c>
      <c r="O27" s="9">
        <v>2</v>
      </c>
      <c r="U27" s="9">
        <v>4</v>
      </c>
      <c r="AA27" s="9">
        <v>3</v>
      </c>
      <c r="AG27" s="9">
        <v>3</v>
      </c>
      <c r="AM27" s="9">
        <v>1</v>
      </c>
      <c r="AR27" s="9">
        <v>1</v>
      </c>
      <c r="BM27" s="11">
        <v>14</v>
      </c>
      <c r="BN27" s="9" t="s">
        <v>76</v>
      </c>
      <c r="BO27" s="10">
        <v>2750</v>
      </c>
      <c r="BP27" s="10">
        <f t="shared" si="1"/>
        <v>38500</v>
      </c>
      <c r="BQ27" s="10">
        <f t="shared" si="2"/>
        <v>1100</v>
      </c>
      <c r="BR27" s="10">
        <f t="shared" si="3"/>
        <v>15400</v>
      </c>
    </row>
    <row r="28" spans="1:70" s="9" customFormat="1" ht="99.95" customHeight="1" x14ac:dyDescent="0.25">
      <c r="A28" s="12" t="str">
        <f t="shared" si="4"/>
        <v>F29BPTHJMAHS8351_4</v>
      </c>
      <c r="B28" s="12" t="str">
        <f t="shared" si="5"/>
        <v>F29BPTHJMAHS8351_5</v>
      </c>
      <c r="C28" s="9" t="s">
        <v>225</v>
      </c>
      <c r="D28" s="9" t="s">
        <v>96</v>
      </c>
      <c r="E28" s="9" t="s">
        <v>358</v>
      </c>
      <c r="F28" s="9" t="s">
        <v>17</v>
      </c>
      <c r="G28" s="9" t="s">
        <v>3</v>
      </c>
      <c r="H28" s="9" t="s">
        <v>214</v>
      </c>
      <c r="I28" s="9" t="s">
        <v>2</v>
      </c>
      <c r="J28" s="9" t="s">
        <v>419</v>
      </c>
      <c r="K28" s="9" t="s">
        <v>40</v>
      </c>
      <c r="O28" s="9">
        <v>2</v>
      </c>
      <c r="U28" s="9">
        <v>3</v>
      </c>
      <c r="AA28" s="9">
        <v>1</v>
      </c>
      <c r="AG28" s="9">
        <v>2</v>
      </c>
      <c r="AM28" s="9">
        <v>2</v>
      </c>
      <c r="AR28" s="9">
        <v>1</v>
      </c>
      <c r="BM28" s="11">
        <v>11</v>
      </c>
      <c r="BN28" s="9" t="s">
        <v>225</v>
      </c>
      <c r="BO28" s="10">
        <v>2450</v>
      </c>
      <c r="BP28" s="10">
        <f t="shared" si="1"/>
        <v>26950</v>
      </c>
      <c r="BQ28" s="10">
        <f t="shared" si="2"/>
        <v>980</v>
      </c>
      <c r="BR28" s="10">
        <f t="shared" si="3"/>
        <v>10780</v>
      </c>
    </row>
    <row r="29" spans="1:70" s="9" customFormat="1" ht="99.95" customHeight="1" x14ac:dyDescent="0.25">
      <c r="A29" s="12" t="str">
        <f t="shared" si="4"/>
        <v>F29EMTFU1L5A0106_4</v>
      </c>
      <c r="B29" s="12" t="str">
        <f t="shared" si="5"/>
        <v>F29EMTFU1L5A0106_5</v>
      </c>
      <c r="C29" s="9" t="s">
        <v>233</v>
      </c>
      <c r="D29" s="9" t="s">
        <v>96</v>
      </c>
      <c r="E29" s="9" t="s">
        <v>358</v>
      </c>
      <c r="F29" s="9" t="s">
        <v>17</v>
      </c>
      <c r="G29" s="9" t="s">
        <v>3</v>
      </c>
      <c r="H29" s="9" t="s">
        <v>135</v>
      </c>
      <c r="I29" s="9" t="s">
        <v>2</v>
      </c>
      <c r="J29" s="9" t="s">
        <v>416</v>
      </c>
      <c r="K29" s="9" t="s">
        <v>142</v>
      </c>
      <c r="O29" s="9">
        <v>2</v>
      </c>
      <c r="U29" s="9">
        <v>3</v>
      </c>
      <c r="AA29" s="9">
        <v>1</v>
      </c>
      <c r="AG29" s="9">
        <v>2</v>
      </c>
      <c r="AM29" s="9">
        <v>1</v>
      </c>
      <c r="AR29" s="9">
        <v>3</v>
      </c>
      <c r="BM29" s="11">
        <v>12</v>
      </c>
      <c r="BN29" s="9" t="s">
        <v>233</v>
      </c>
      <c r="BO29" s="10">
        <v>1850</v>
      </c>
      <c r="BP29" s="10">
        <f t="shared" si="1"/>
        <v>22200</v>
      </c>
      <c r="BQ29" s="10">
        <f t="shared" si="2"/>
        <v>740</v>
      </c>
      <c r="BR29" s="10">
        <f t="shared" si="3"/>
        <v>8880</v>
      </c>
    </row>
    <row r="30" spans="1:70" s="9" customFormat="1" ht="99.95" customHeight="1" x14ac:dyDescent="0.25">
      <c r="A30" s="12" t="str">
        <f t="shared" si="4"/>
        <v>F29JETGDX75S9000_4</v>
      </c>
      <c r="B30" s="12" t="str">
        <f t="shared" si="5"/>
        <v>F29JETGDX75S9000_5</v>
      </c>
      <c r="C30" s="9" t="s">
        <v>228</v>
      </c>
      <c r="D30" s="9" t="s">
        <v>96</v>
      </c>
      <c r="E30" s="9" t="s">
        <v>358</v>
      </c>
      <c r="F30" s="9" t="s">
        <v>17</v>
      </c>
      <c r="G30" s="9" t="s">
        <v>3</v>
      </c>
      <c r="H30" s="9" t="s">
        <v>229</v>
      </c>
      <c r="I30" s="9" t="s">
        <v>2</v>
      </c>
      <c r="J30" s="9" t="s">
        <v>363</v>
      </c>
      <c r="K30" s="9" t="s">
        <v>38</v>
      </c>
      <c r="O30" s="9">
        <v>2</v>
      </c>
      <c r="U30" s="9">
        <v>5</v>
      </c>
      <c r="AA30" s="9">
        <v>3</v>
      </c>
      <c r="AR30" s="9">
        <v>1</v>
      </c>
      <c r="BM30" s="11">
        <v>11</v>
      </c>
      <c r="BN30" s="9" t="s">
        <v>228</v>
      </c>
      <c r="BO30" s="10">
        <v>3750</v>
      </c>
      <c r="BP30" s="10">
        <f t="shared" si="1"/>
        <v>41250</v>
      </c>
      <c r="BQ30" s="10">
        <f t="shared" si="2"/>
        <v>1500</v>
      </c>
      <c r="BR30" s="10">
        <f t="shared" si="3"/>
        <v>16500</v>
      </c>
    </row>
    <row r="31" spans="1:70" s="9" customFormat="1" ht="99.95" customHeight="1" x14ac:dyDescent="0.25">
      <c r="A31" s="12" t="str">
        <f t="shared" si="4"/>
        <v>F29LXZGDABRS9000_4</v>
      </c>
      <c r="B31" s="12" t="str">
        <f t="shared" si="5"/>
        <v>F29LXZGDABRS9000_5</v>
      </c>
      <c r="C31" s="9" t="s">
        <v>226</v>
      </c>
      <c r="D31" s="9" t="s">
        <v>164</v>
      </c>
      <c r="E31" s="9" t="s">
        <v>358</v>
      </c>
      <c r="F31" s="9" t="s">
        <v>17</v>
      </c>
      <c r="G31" s="9" t="s">
        <v>3</v>
      </c>
      <c r="H31" s="9" t="s">
        <v>224</v>
      </c>
      <c r="I31" s="9" t="s">
        <v>2</v>
      </c>
      <c r="J31" s="9" t="s">
        <v>363</v>
      </c>
      <c r="K31" s="9" t="s">
        <v>38</v>
      </c>
      <c r="U31" s="9">
        <v>3</v>
      </c>
      <c r="AA31" s="9">
        <v>5</v>
      </c>
      <c r="AG31" s="9">
        <v>1</v>
      </c>
      <c r="BM31" s="11">
        <v>9</v>
      </c>
      <c r="BN31" s="9" t="s">
        <v>226</v>
      </c>
      <c r="BO31" s="10">
        <v>4500</v>
      </c>
      <c r="BP31" s="10">
        <f t="shared" si="1"/>
        <v>40500</v>
      </c>
      <c r="BQ31" s="10">
        <f t="shared" si="2"/>
        <v>1800</v>
      </c>
      <c r="BR31" s="10">
        <f t="shared" si="3"/>
        <v>16200</v>
      </c>
    </row>
    <row r="32" spans="1:70" s="9" customFormat="1" ht="99.95" customHeight="1" x14ac:dyDescent="0.25">
      <c r="A32" s="12" t="str">
        <f t="shared" si="4"/>
        <v>F29QMTFUGCZF0321_4</v>
      </c>
      <c r="B32" s="12" t="str">
        <f t="shared" si="5"/>
        <v>F29QMTFUGCZF0321_5</v>
      </c>
      <c r="C32" s="9" t="s">
        <v>230</v>
      </c>
      <c r="D32" s="9" t="s">
        <v>96</v>
      </c>
      <c r="E32" s="9" t="s">
        <v>358</v>
      </c>
      <c r="F32" s="9" t="s">
        <v>17</v>
      </c>
      <c r="G32" s="9" t="s">
        <v>3</v>
      </c>
      <c r="H32" s="9" t="s">
        <v>231</v>
      </c>
      <c r="I32" s="9" t="s">
        <v>2</v>
      </c>
      <c r="J32" s="9" t="s">
        <v>415</v>
      </c>
      <c r="K32" s="9" t="s">
        <v>185</v>
      </c>
      <c r="O32" s="9">
        <v>1</v>
      </c>
      <c r="U32" s="9">
        <v>4</v>
      </c>
      <c r="AA32" s="9">
        <v>1</v>
      </c>
      <c r="BM32" s="11">
        <v>6</v>
      </c>
      <c r="BN32" s="9" t="s">
        <v>230</v>
      </c>
      <c r="BO32" s="10">
        <v>1950</v>
      </c>
      <c r="BP32" s="10">
        <f t="shared" si="1"/>
        <v>11700</v>
      </c>
      <c r="BQ32" s="10">
        <f t="shared" si="2"/>
        <v>780</v>
      </c>
      <c r="BR32" s="10">
        <f t="shared" si="3"/>
        <v>4680</v>
      </c>
    </row>
    <row r="33" spans="1:70" s="9" customFormat="1" ht="99.95" customHeight="1" x14ac:dyDescent="0.25">
      <c r="A33" s="12" t="str">
        <f t="shared" si="4"/>
        <v>F4B4ATGDZ52S9000_4</v>
      </c>
      <c r="B33" s="12" t="str">
        <f t="shared" si="5"/>
        <v>F4B4ATGDZ52S9000_5</v>
      </c>
      <c r="C33" s="9" t="s">
        <v>184</v>
      </c>
      <c r="D33" s="9" t="s">
        <v>90</v>
      </c>
      <c r="E33" s="9" t="s">
        <v>358</v>
      </c>
      <c r="F33" s="9" t="s">
        <v>17</v>
      </c>
      <c r="G33" s="9" t="s">
        <v>3</v>
      </c>
      <c r="H33" s="9" t="s">
        <v>203</v>
      </c>
      <c r="I33" s="9" t="s">
        <v>2</v>
      </c>
      <c r="J33" s="9" t="s">
        <v>363</v>
      </c>
      <c r="K33" s="9" t="s">
        <v>38</v>
      </c>
      <c r="O33" s="9">
        <v>21</v>
      </c>
      <c r="U33" s="9">
        <v>24</v>
      </c>
      <c r="AA33" s="9">
        <v>23</v>
      </c>
      <c r="AG33" s="9">
        <v>8</v>
      </c>
      <c r="AM33" s="9">
        <v>5</v>
      </c>
      <c r="AR33" s="9">
        <v>3</v>
      </c>
      <c r="BM33" s="11">
        <v>84</v>
      </c>
      <c r="BN33" s="9" t="s">
        <v>184</v>
      </c>
      <c r="BO33" s="10">
        <v>650</v>
      </c>
      <c r="BP33" s="10">
        <f t="shared" si="1"/>
        <v>54600</v>
      </c>
      <c r="BQ33" s="10">
        <f t="shared" si="2"/>
        <v>260</v>
      </c>
      <c r="BR33" s="10">
        <f t="shared" si="3"/>
        <v>21840</v>
      </c>
    </row>
    <row r="34" spans="1:70" s="9" customFormat="1" ht="99.95" customHeight="1" x14ac:dyDescent="0.25">
      <c r="A34" s="12" t="str">
        <f t="shared" si="4"/>
        <v>F4BOPTFURDVV0336_4</v>
      </c>
      <c r="B34" s="12" t="str">
        <f t="shared" si="5"/>
        <v>F4BOPTFURDVV0336_5</v>
      </c>
      <c r="C34" s="9" t="s">
        <v>204</v>
      </c>
      <c r="D34" s="9" t="s">
        <v>90</v>
      </c>
      <c r="E34" s="9" t="s">
        <v>358</v>
      </c>
      <c r="F34" s="9" t="s">
        <v>17</v>
      </c>
      <c r="G34" s="9" t="s">
        <v>3</v>
      </c>
      <c r="H34" s="9" t="s">
        <v>37</v>
      </c>
      <c r="I34" s="9" t="s">
        <v>2</v>
      </c>
      <c r="J34" s="9" t="s">
        <v>410</v>
      </c>
      <c r="K34" s="9" t="s">
        <v>69</v>
      </c>
      <c r="O34" s="9">
        <v>4</v>
      </c>
      <c r="AA34" s="9">
        <v>1</v>
      </c>
      <c r="AG34" s="9">
        <v>1</v>
      </c>
      <c r="AM34" s="9">
        <v>2</v>
      </c>
      <c r="AR34" s="9">
        <v>2</v>
      </c>
      <c r="AU34" s="9">
        <v>3</v>
      </c>
      <c r="AV34" s="9">
        <v>1</v>
      </c>
      <c r="BM34" s="11">
        <v>14</v>
      </c>
      <c r="BN34" s="9" t="s">
        <v>204</v>
      </c>
      <c r="BO34" s="10">
        <v>545</v>
      </c>
      <c r="BP34" s="10">
        <f t="shared" si="1"/>
        <v>7630</v>
      </c>
      <c r="BQ34" s="10">
        <f t="shared" si="2"/>
        <v>218</v>
      </c>
      <c r="BR34" s="10">
        <f t="shared" si="3"/>
        <v>3052</v>
      </c>
    </row>
    <row r="35" spans="1:70" s="9" customFormat="1" ht="99.95" customHeight="1" x14ac:dyDescent="0.25">
      <c r="A35" s="12" t="str">
        <f t="shared" si="4"/>
        <v>F4CB0TFSTA9HN3VR_4</v>
      </c>
      <c r="B35" s="12" t="str">
        <f t="shared" si="5"/>
        <v>F4CB0TFSTA9HN3VR_5</v>
      </c>
      <c r="C35" s="9" t="s">
        <v>207</v>
      </c>
      <c r="D35" s="9" t="s">
        <v>18</v>
      </c>
      <c r="E35" s="9" t="s">
        <v>358</v>
      </c>
      <c r="F35" s="9" t="s">
        <v>17</v>
      </c>
      <c r="G35" s="9" t="s">
        <v>3</v>
      </c>
      <c r="H35" s="9" t="s">
        <v>208</v>
      </c>
      <c r="I35" s="9" t="s">
        <v>2</v>
      </c>
      <c r="J35" s="9" t="s">
        <v>438</v>
      </c>
      <c r="K35" s="9" t="s">
        <v>463</v>
      </c>
      <c r="AA35" s="9">
        <v>4</v>
      </c>
      <c r="BM35" s="11">
        <v>4</v>
      </c>
      <c r="BN35" s="9" t="s">
        <v>207</v>
      </c>
      <c r="BO35" s="10">
        <v>695</v>
      </c>
      <c r="BP35" s="10">
        <f t="shared" ref="BP35:BP66" si="6">BO35*BM35</f>
        <v>2780</v>
      </c>
      <c r="BQ35" s="10">
        <f t="shared" ref="BQ35:BQ66" si="7">ROUND(BO35/2.5,5)</f>
        <v>278</v>
      </c>
      <c r="BR35" s="10">
        <f t="shared" ref="BR35:BR66" si="8">BQ35*BM35</f>
        <v>1112</v>
      </c>
    </row>
    <row r="36" spans="1:70" s="9" customFormat="1" ht="99.95" customHeight="1" x14ac:dyDescent="0.25">
      <c r="A36" s="12" t="str">
        <f t="shared" si="4"/>
        <v>F4CI3TFU244A0177_4</v>
      </c>
      <c r="B36" s="12" t="str">
        <f t="shared" si="5"/>
        <v>F4CI3TFU244A0177_5</v>
      </c>
      <c r="C36" s="9" t="s">
        <v>186</v>
      </c>
      <c r="D36" s="9" t="s">
        <v>90</v>
      </c>
      <c r="E36" s="9" t="s">
        <v>358</v>
      </c>
      <c r="F36" s="9" t="s">
        <v>17</v>
      </c>
      <c r="G36" s="9" t="s">
        <v>3</v>
      </c>
      <c r="H36" s="9" t="s">
        <v>187</v>
      </c>
      <c r="I36" s="9" t="s">
        <v>2</v>
      </c>
      <c r="J36" s="9" t="s">
        <v>391</v>
      </c>
      <c r="K36" s="9" t="s">
        <v>39</v>
      </c>
      <c r="O36" s="9">
        <v>5</v>
      </c>
      <c r="U36" s="9">
        <v>8</v>
      </c>
      <c r="AA36" s="9">
        <v>1</v>
      </c>
      <c r="AG36" s="9">
        <v>1</v>
      </c>
      <c r="AM36" s="9">
        <v>4</v>
      </c>
      <c r="AR36" s="9">
        <v>4</v>
      </c>
      <c r="BM36" s="11">
        <v>23</v>
      </c>
      <c r="BN36" s="9" t="s">
        <v>186</v>
      </c>
      <c r="BO36" s="10">
        <v>795</v>
      </c>
      <c r="BP36" s="10">
        <f t="shared" si="6"/>
        <v>18285</v>
      </c>
      <c r="BQ36" s="10">
        <f t="shared" si="7"/>
        <v>318</v>
      </c>
      <c r="BR36" s="10">
        <f t="shared" si="8"/>
        <v>7314</v>
      </c>
    </row>
    <row r="37" spans="1:70" s="9" customFormat="1" ht="99.95" customHeight="1" x14ac:dyDescent="0.25">
      <c r="A37" s="12" t="str">
        <f t="shared" si="4"/>
        <v>F63M4TFURAGR5232_4</v>
      </c>
      <c r="B37" s="12" t="str">
        <f t="shared" si="5"/>
        <v>F63M4TFURAGR5232_5</v>
      </c>
      <c r="C37" s="9" t="s">
        <v>276</v>
      </c>
      <c r="D37" s="9" t="s">
        <v>11</v>
      </c>
      <c r="E37" s="9" t="s">
        <v>358</v>
      </c>
      <c r="F37" s="9" t="s">
        <v>17</v>
      </c>
      <c r="G37" s="9" t="s">
        <v>3</v>
      </c>
      <c r="H37" s="9" t="s">
        <v>277</v>
      </c>
      <c r="I37" s="9" t="s">
        <v>2</v>
      </c>
      <c r="J37" s="9" t="s">
        <v>425</v>
      </c>
      <c r="K37" s="9" t="s">
        <v>107</v>
      </c>
      <c r="O37" s="9">
        <v>2</v>
      </c>
      <c r="U37" s="9">
        <v>3</v>
      </c>
      <c r="AA37" s="9">
        <v>1</v>
      </c>
      <c r="AG37" s="9">
        <v>3</v>
      </c>
      <c r="BM37" s="11">
        <v>9</v>
      </c>
      <c r="BN37" s="9" t="s">
        <v>276</v>
      </c>
      <c r="BO37" s="10">
        <v>2350</v>
      </c>
      <c r="BP37" s="10">
        <f t="shared" si="6"/>
        <v>21150</v>
      </c>
      <c r="BQ37" s="10">
        <f t="shared" si="7"/>
        <v>940</v>
      </c>
      <c r="BR37" s="10">
        <f t="shared" si="8"/>
        <v>8460</v>
      </c>
    </row>
    <row r="38" spans="1:70" s="9" customFormat="1" ht="99.95" customHeight="1" x14ac:dyDescent="0.25">
      <c r="A38" s="12" t="str">
        <f t="shared" si="4"/>
        <v>F6AJLTGDA2PHNE10_4</v>
      </c>
      <c r="B38" s="12" t="str">
        <f t="shared" si="5"/>
        <v>F6AJLTGDA2PHNE10_5</v>
      </c>
      <c r="C38" s="9" t="s">
        <v>28</v>
      </c>
      <c r="D38" s="9" t="s">
        <v>32</v>
      </c>
      <c r="E38" s="9" t="s">
        <v>358</v>
      </c>
      <c r="F38" s="9" t="s">
        <v>17</v>
      </c>
      <c r="G38" s="9" t="s">
        <v>3</v>
      </c>
      <c r="H38" s="9" t="s">
        <v>29</v>
      </c>
      <c r="I38" s="9" t="s">
        <v>2</v>
      </c>
      <c r="J38" s="9" t="s">
        <v>430</v>
      </c>
      <c r="K38" s="9" t="s">
        <v>458</v>
      </c>
      <c r="U38" s="9">
        <v>1</v>
      </c>
      <c r="AA38" s="9">
        <v>3</v>
      </c>
      <c r="AG38" s="9">
        <v>1</v>
      </c>
      <c r="AM38" s="9">
        <v>1</v>
      </c>
      <c r="AR38" s="9">
        <v>1</v>
      </c>
      <c r="BM38" s="11">
        <v>7</v>
      </c>
      <c r="BN38" s="9" t="s">
        <v>28</v>
      </c>
      <c r="BO38" s="10">
        <v>1450</v>
      </c>
      <c r="BP38" s="10">
        <f t="shared" si="6"/>
        <v>10150</v>
      </c>
      <c r="BQ38" s="10">
        <f t="shared" si="7"/>
        <v>580</v>
      </c>
      <c r="BR38" s="10">
        <f t="shared" si="8"/>
        <v>4060</v>
      </c>
    </row>
    <row r="39" spans="1:70" s="9" customFormat="1" ht="99.95" customHeight="1" x14ac:dyDescent="0.25">
      <c r="A39" s="12" t="str">
        <f t="shared" si="4"/>
        <v>F6AJLTGDA2ZHNSAA_4</v>
      </c>
      <c r="B39" s="12" t="str">
        <f t="shared" si="5"/>
        <v>F6AJLTGDA2ZHNSAA_5</v>
      </c>
      <c r="C39" s="9" t="s">
        <v>30</v>
      </c>
      <c r="D39" s="9" t="s">
        <v>32</v>
      </c>
      <c r="E39" s="9" t="s">
        <v>358</v>
      </c>
      <c r="F39" s="9" t="s">
        <v>17</v>
      </c>
      <c r="G39" s="9" t="s">
        <v>3</v>
      </c>
      <c r="H39" s="9" t="s">
        <v>31</v>
      </c>
      <c r="I39" s="9" t="s">
        <v>2</v>
      </c>
      <c r="J39" s="9" t="s">
        <v>423</v>
      </c>
      <c r="K39" s="9" t="s">
        <v>455</v>
      </c>
      <c r="O39" s="9">
        <v>2</v>
      </c>
      <c r="U39" s="9">
        <v>2</v>
      </c>
      <c r="AA39" s="9">
        <v>3</v>
      </c>
      <c r="AG39" s="9">
        <v>2</v>
      </c>
      <c r="AM39" s="9">
        <v>1</v>
      </c>
      <c r="BM39" s="11">
        <v>10</v>
      </c>
      <c r="BN39" s="9" t="s">
        <v>30</v>
      </c>
      <c r="BO39" s="10">
        <v>1450</v>
      </c>
      <c r="BP39" s="10">
        <f t="shared" si="6"/>
        <v>14500</v>
      </c>
      <c r="BQ39" s="10">
        <f t="shared" si="7"/>
        <v>580</v>
      </c>
      <c r="BR39" s="10">
        <f t="shared" si="8"/>
        <v>5800</v>
      </c>
    </row>
    <row r="40" spans="1:70" s="9" customFormat="1" ht="99.95" customHeight="1" x14ac:dyDescent="0.25">
      <c r="A40" s="12" t="str">
        <f t="shared" si="4"/>
        <v>F6AMQTFLRC2N0000_4</v>
      </c>
      <c r="B40" s="12" t="str">
        <f t="shared" si="5"/>
        <v>F6AMQTFLRC2N0000_5</v>
      </c>
      <c r="C40" s="9" t="s">
        <v>34</v>
      </c>
      <c r="D40" s="9" t="s">
        <v>11</v>
      </c>
      <c r="E40" s="9" t="s">
        <v>358</v>
      </c>
      <c r="F40" s="9" t="s">
        <v>17</v>
      </c>
      <c r="G40" s="9" t="s">
        <v>3</v>
      </c>
      <c r="H40" s="9" t="s">
        <v>35</v>
      </c>
      <c r="I40" s="9" t="s">
        <v>2</v>
      </c>
      <c r="J40" s="9" t="s">
        <v>368</v>
      </c>
      <c r="K40" s="9" t="s">
        <v>20</v>
      </c>
      <c r="AA40" s="9">
        <v>3</v>
      </c>
      <c r="BM40" s="11">
        <v>3</v>
      </c>
      <c r="BN40" s="9" t="s">
        <v>34</v>
      </c>
      <c r="BO40" s="10">
        <v>995</v>
      </c>
      <c r="BP40" s="10">
        <f t="shared" si="6"/>
        <v>2985</v>
      </c>
      <c r="BQ40" s="10">
        <f t="shared" si="7"/>
        <v>398</v>
      </c>
      <c r="BR40" s="10">
        <f t="shared" si="8"/>
        <v>1194</v>
      </c>
    </row>
    <row r="41" spans="1:70" s="9" customFormat="1" ht="99.95" customHeight="1" x14ac:dyDescent="0.25">
      <c r="A41" s="12" t="str">
        <f t="shared" si="4"/>
        <v>F6E2HTHS13XHNBB9_4</v>
      </c>
      <c r="B41" s="12" t="str">
        <f t="shared" si="5"/>
        <v>F6E2HTHS13XHNBB9_5</v>
      </c>
      <c r="C41" s="9" t="s">
        <v>55</v>
      </c>
      <c r="D41" s="9" t="s">
        <v>11</v>
      </c>
      <c r="E41" s="9" t="s">
        <v>358</v>
      </c>
      <c r="F41" s="9" t="s">
        <v>17</v>
      </c>
      <c r="G41" s="9" t="s">
        <v>3</v>
      </c>
      <c r="H41" s="9" t="s">
        <v>56</v>
      </c>
      <c r="I41" s="9" t="s">
        <v>2</v>
      </c>
      <c r="J41" s="9" t="s">
        <v>405</v>
      </c>
      <c r="K41" s="9" t="s">
        <v>57</v>
      </c>
      <c r="O41" s="9">
        <v>2</v>
      </c>
      <c r="U41" s="9">
        <v>1</v>
      </c>
      <c r="AA41" s="9">
        <v>4</v>
      </c>
      <c r="AU41" s="9">
        <v>1</v>
      </c>
      <c r="BM41" s="11">
        <v>8</v>
      </c>
      <c r="BN41" s="9" t="s">
        <v>55</v>
      </c>
      <c r="BO41" s="10">
        <v>3250</v>
      </c>
      <c r="BP41" s="10">
        <f t="shared" si="6"/>
        <v>26000</v>
      </c>
      <c r="BQ41" s="10">
        <f t="shared" si="7"/>
        <v>1300</v>
      </c>
      <c r="BR41" s="10">
        <f t="shared" si="8"/>
        <v>10400</v>
      </c>
    </row>
    <row r="42" spans="1:70" s="9" customFormat="1" ht="99.95" customHeight="1" x14ac:dyDescent="0.25">
      <c r="A42" s="12" t="str">
        <f t="shared" si="4"/>
        <v>F6E2LTFSRLIHNII3_4</v>
      </c>
      <c r="B42" s="12" t="str">
        <f t="shared" si="5"/>
        <v>F6E2LTFSRLIHNII3_5</v>
      </c>
      <c r="C42" s="9" t="s">
        <v>58</v>
      </c>
      <c r="D42" s="9" t="s">
        <v>11</v>
      </c>
      <c r="E42" s="9" t="s">
        <v>358</v>
      </c>
      <c r="F42" s="9" t="s">
        <v>17</v>
      </c>
      <c r="G42" s="9" t="s">
        <v>3</v>
      </c>
      <c r="H42" s="9" t="s">
        <v>59</v>
      </c>
      <c r="I42" s="9" t="s">
        <v>2</v>
      </c>
      <c r="J42" s="9" t="s">
        <v>397</v>
      </c>
      <c r="K42" s="9" t="s">
        <v>450</v>
      </c>
      <c r="U42" s="9">
        <v>2</v>
      </c>
      <c r="AA42" s="9">
        <v>4</v>
      </c>
      <c r="AG42" s="9">
        <v>11</v>
      </c>
      <c r="AM42" s="9">
        <v>5</v>
      </c>
      <c r="AR42" s="9">
        <v>2</v>
      </c>
      <c r="BM42" s="11">
        <v>24</v>
      </c>
      <c r="BN42" s="9" t="s">
        <v>58</v>
      </c>
      <c r="BO42" s="10">
        <v>1750</v>
      </c>
      <c r="BP42" s="10">
        <f t="shared" si="6"/>
        <v>42000</v>
      </c>
      <c r="BQ42" s="10">
        <f t="shared" si="7"/>
        <v>700</v>
      </c>
      <c r="BR42" s="10">
        <f t="shared" si="8"/>
        <v>16800</v>
      </c>
    </row>
    <row r="43" spans="1:70" s="9" customFormat="1" ht="99.95" customHeight="1" x14ac:dyDescent="0.25">
      <c r="A43" s="12" t="str">
        <f t="shared" si="4"/>
        <v>F6G7STFUVKQF0247_4</v>
      </c>
      <c r="B43" s="12" t="str">
        <f t="shared" si="5"/>
        <v>F6G7STFUVKQF0247_5</v>
      </c>
      <c r="C43" s="9" t="s">
        <v>72</v>
      </c>
      <c r="D43" s="9" t="s">
        <v>11</v>
      </c>
      <c r="E43" s="9" t="s">
        <v>358</v>
      </c>
      <c r="F43" s="9" t="s">
        <v>17</v>
      </c>
      <c r="G43" s="9" t="s">
        <v>3</v>
      </c>
      <c r="H43" s="9" t="s">
        <v>73</v>
      </c>
      <c r="I43" s="9" t="s">
        <v>2</v>
      </c>
      <c r="J43" s="9" t="s">
        <v>411</v>
      </c>
      <c r="K43" s="9" t="s">
        <v>74</v>
      </c>
      <c r="O43" s="9">
        <v>3</v>
      </c>
      <c r="U43" s="9">
        <v>2</v>
      </c>
      <c r="AR43" s="9">
        <v>2</v>
      </c>
      <c r="BM43" s="11">
        <v>7</v>
      </c>
      <c r="BN43" s="9" t="s">
        <v>72</v>
      </c>
      <c r="BO43" s="10">
        <v>1950</v>
      </c>
      <c r="BP43" s="10">
        <f t="shared" si="6"/>
        <v>13650</v>
      </c>
      <c r="BQ43" s="10">
        <f t="shared" si="7"/>
        <v>780</v>
      </c>
      <c r="BR43" s="10">
        <f t="shared" si="8"/>
        <v>5460</v>
      </c>
    </row>
    <row r="44" spans="1:70" s="9" customFormat="1" ht="99.95" customHeight="1" x14ac:dyDescent="0.25">
      <c r="A44" s="12" t="str">
        <f t="shared" si="4"/>
        <v>F6H4ITFUABFA9818_4</v>
      </c>
      <c r="B44" s="12" t="str">
        <f t="shared" si="5"/>
        <v>F6H4ITFUABFA9818_5</v>
      </c>
      <c r="C44" s="9" t="s">
        <v>140</v>
      </c>
      <c r="D44" s="9" t="s">
        <v>11</v>
      </c>
      <c r="E44" s="9" t="s">
        <v>358</v>
      </c>
      <c r="F44" s="9" t="s">
        <v>17</v>
      </c>
      <c r="G44" s="9" t="s">
        <v>3</v>
      </c>
      <c r="H44" s="9" t="s">
        <v>75</v>
      </c>
      <c r="I44" s="9" t="s">
        <v>2</v>
      </c>
      <c r="J44" s="9" t="s">
        <v>426</v>
      </c>
      <c r="K44" s="9" t="s">
        <v>134</v>
      </c>
      <c r="O44" s="9">
        <v>8</v>
      </c>
      <c r="BM44" s="11">
        <v>8</v>
      </c>
      <c r="BN44" s="9" t="s">
        <v>140</v>
      </c>
      <c r="BO44" s="10">
        <v>1650</v>
      </c>
      <c r="BP44" s="10">
        <f t="shared" si="6"/>
        <v>13200</v>
      </c>
      <c r="BQ44" s="10">
        <f t="shared" si="7"/>
        <v>660</v>
      </c>
      <c r="BR44" s="10">
        <f t="shared" si="8"/>
        <v>5280</v>
      </c>
    </row>
    <row r="45" spans="1:70" s="9" customFormat="1" ht="99.95" customHeight="1" x14ac:dyDescent="0.25">
      <c r="A45" s="12" t="str">
        <f t="shared" si="4"/>
        <v>F6N0UTFSIAHHF3JA_4</v>
      </c>
      <c r="B45" s="12" t="str">
        <f t="shared" si="5"/>
        <v>F6N0UTFSIAHHF3JA_5</v>
      </c>
      <c r="C45" s="9" t="s">
        <v>137</v>
      </c>
      <c r="D45" s="9" t="s">
        <v>11</v>
      </c>
      <c r="E45" s="9" t="s">
        <v>358</v>
      </c>
      <c r="F45" s="9" t="s">
        <v>17</v>
      </c>
      <c r="G45" s="9" t="s">
        <v>3</v>
      </c>
      <c r="H45" s="9" t="s">
        <v>42</v>
      </c>
      <c r="I45" s="9" t="s">
        <v>2</v>
      </c>
      <c r="J45" s="9" t="s">
        <v>373</v>
      </c>
      <c r="K45" s="9" t="s">
        <v>444</v>
      </c>
      <c r="O45" s="9">
        <v>1</v>
      </c>
      <c r="U45" s="9">
        <v>18</v>
      </c>
      <c r="AA45" s="9">
        <v>18</v>
      </c>
      <c r="AG45" s="9">
        <v>12</v>
      </c>
      <c r="AM45" s="9">
        <v>8</v>
      </c>
      <c r="AU45" s="9">
        <v>3</v>
      </c>
      <c r="AV45" s="9">
        <v>1</v>
      </c>
      <c r="BM45" s="11">
        <v>61</v>
      </c>
      <c r="BN45" s="9" t="s">
        <v>137</v>
      </c>
      <c r="BO45" s="10">
        <v>1950</v>
      </c>
      <c r="BP45" s="10">
        <f t="shared" si="6"/>
        <v>118950</v>
      </c>
      <c r="BQ45" s="10">
        <f t="shared" si="7"/>
        <v>780</v>
      </c>
      <c r="BR45" s="10">
        <f t="shared" si="8"/>
        <v>47580</v>
      </c>
    </row>
    <row r="46" spans="1:70" s="9" customFormat="1" ht="99.95" customHeight="1" x14ac:dyDescent="0.25">
      <c r="A46" s="12" t="str">
        <f t="shared" si="4"/>
        <v>F6Q6ZTGDZ54S9000_4</v>
      </c>
      <c r="B46" s="12" t="str">
        <f t="shared" si="5"/>
        <v>F6Q6ZTGDZ54S9000_5</v>
      </c>
      <c r="C46" s="9" t="s">
        <v>145</v>
      </c>
      <c r="D46" s="9" t="s">
        <v>11</v>
      </c>
      <c r="E46" s="9" t="s">
        <v>358</v>
      </c>
      <c r="F46" s="9" t="s">
        <v>17</v>
      </c>
      <c r="G46" s="9" t="s">
        <v>3</v>
      </c>
      <c r="H46" s="9" t="s">
        <v>146</v>
      </c>
      <c r="I46" s="9" t="s">
        <v>2</v>
      </c>
      <c r="J46" s="9" t="s">
        <v>363</v>
      </c>
      <c r="K46" s="9" t="s">
        <v>38</v>
      </c>
      <c r="U46" s="9">
        <v>4</v>
      </c>
      <c r="AA46" s="9">
        <v>4</v>
      </c>
      <c r="AG46" s="9">
        <v>2</v>
      </c>
      <c r="BM46" s="11">
        <v>10</v>
      </c>
      <c r="BN46" s="9" t="s">
        <v>145</v>
      </c>
      <c r="BO46" s="10">
        <v>2750</v>
      </c>
      <c r="BP46" s="10">
        <f t="shared" si="6"/>
        <v>27500</v>
      </c>
      <c r="BQ46" s="10">
        <f t="shared" si="7"/>
        <v>1100</v>
      </c>
      <c r="BR46" s="10">
        <f t="shared" si="8"/>
        <v>11000</v>
      </c>
    </row>
    <row r="47" spans="1:70" s="9" customFormat="1" ht="99.95" customHeight="1" x14ac:dyDescent="0.25">
      <c r="A47" s="12" t="str">
        <f t="shared" si="4"/>
        <v>F6UI6TFSA21HP3IW_4</v>
      </c>
      <c r="B47" s="12" t="str">
        <f t="shared" si="5"/>
        <v>F6UI6TFSA21HP3IW_5</v>
      </c>
      <c r="C47" s="9" t="s">
        <v>138</v>
      </c>
      <c r="D47" s="9" t="s">
        <v>11</v>
      </c>
      <c r="E47" s="9" t="s">
        <v>358</v>
      </c>
      <c r="F47" s="9" t="s">
        <v>17</v>
      </c>
      <c r="G47" s="9" t="s">
        <v>3</v>
      </c>
      <c r="H47" s="9" t="s">
        <v>139</v>
      </c>
      <c r="I47" s="9" t="s">
        <v>2</v>
      </c>
      <c r="J47" s="9" t="s">
        <v>404</v>
      </c>
      <c r="K47" s="9" t="s">
        <v>452</v>
      </c>
      <c r="O47" s="9">
        <v>4</v>
      </c>
      <c r="U47" s="9">
        <v>14</v>
      </c>
      <c r="AG47" s="9">
        <v>1</v>
      </c>
      <c r="BM47" s="11">
        <v>19</v>
      </c>
      <c r="BN47" s="9" t="s">
        <v>138</v>
      </c>
      <c r="BO47" s="10">
        <v>1850</v>
      </c>
      <c r="BP47" s="10">
        <f t="shared" si="6"/>
        <v>35150</v>
      </c>
      <c r="BQ47" s="10">
        <f t="shared" si="7"/>
        <v>740</v>
      </c>
      <c r="BR47" s="10">
        <f t="shared" si="8"/>
        <v>14060</v>
      </c>
    </row>
    <row r="48" spans="1:70" s="9" customFormat="1" ht="99.95" customHeight="1" x14ac:dyDescent="0.25">
      <c r="A48" s="12" t="str">
        <f t="shared" si="4"/>
        <v>F6XE4ZFSFDKX0877_4</v>
      </c>
      <c r="B48" s="12" t="str">
        <f t="shared" si="5"/>
        <v>F6XE4ZFSFDKX0877_5</v>
      </c>
      <c r="C48" s="9" t="s">
        <v>150</v>
      </c>
      <c r="D48" s="9" t="s">
        <v>11</v>
      </c>
      <c r="E48" s="9" t="s">
        <v>358</v>
      </c>
      <c r="F48" s="9" t="s">
        <v>17</v>
      </c>
      <c r="G48" s="9" t="s">
        <v>3</v>
      </c>
      <c r="H48" s="9" t="s">
        <v>149</v>
      </c>
      <c r="I48" s="9" t="s">
        <v>2</v>
      </c>
      <c r="J48" s="9" t="s">
        <v>441</v>
      </c>
      <c r="K48" s="9" t="s">
        <v>54</v>
      </c>
      <c r="O48" s="9">
        <v>1</v>
      </c>
      <c r="U48" s="9">
        <v>1</v>
      </c>
      <c r="AG48" s="9">
        <v>1</v>
      </c>
      <c r="BM48" s="11">
        <v>3</v>
      </c>
      <c r="BN48" s="9" t="s">
        <v>150</v>
      </c>
      <c r="BO48" s="10">
        <v>4950</v>
      </c>
      <c r="BP48" s="10">
        <f t="shared" si="6"/>
        <v>14850</v>
      </c>
      <c r="BQ48" s="10">
        <f t="shared" si="7"/>
        <v>1980</v>
      </c>
      <c r="BR48" s="10">
        <f t="shared" si="8"/>
        <v>5940</v>
      </c>
    </row>
    <row r="49" spans="1:70" s="9" customFormat="1" ht="99.95" customHeight="1" x14ac:dyDescent="0.25">
      <c r="A49" s="12" t="str">
        <f t="shared" si="4"/>
        <v>F6ZA2TFSROZHA4CE_4</v>
      </c>
      <c r="B49" s="12" t="str">
        <f t="shared" si="5"/>
        <v>F6ZA2TFSROZHA4CE_5</v>
      </c>
      <c r="C49" s="9" t="s">
        <v>151</v>
      </c>
      <c r="D49" s="9" t="s">
        <v>11</v>
      </c>
      <c r="E49" s="9" t="s">
        <v>358</v>
      </c>
      <c r="F49" s="9" t="s">
        <v>17</v>
      </c>
      <c r="G49" s="9" t="s">
        <v>3</v>
      </c>
      <c r="H49" s="9" t="s">
        <v>152</v>
      </c>
      <c r="I49" s="9" t="s">
        <v>2</v>
      </c>
      <c r="J49" s="9" t="s">
        <v>408</v>
      </c>
      <c r="K49" s="9" t="s">
        <v>464</v>
      </c>
      <c r="O49" s="9">
        <v>4</v>
      </c>
      <c r="U49" s="9">
        <v>2</v>
      </c>
      <c r="AG49" s="9">
        <v>3</v>
      </c>
      <c r="AR49" s="9">
        <v>1</v>
      </c>
      <c r="BM49" s="11">
        <v>10</v>
      </c>
      <c r="BN49" s="9" t="s">
        <v>151</v>
      </c>
      <c r="BO49" s="10">
        <v>1650</v>
      </c>
      <c r="BP49" s="10">
        <f t="shared" si="6"/>
        <v>16500</v>
      </c>
      <c r="BQ49" s="10">
        <f t="shared" si="7"/>
        <v>660</v>
      </c>
      <c r="BR49" s="10">
        <f t="shared" si="8"/>
        <v>6600</v>
      </c>
    </row>
    <row r="50" spans="1:70" s="9" customFormat="1" ht="99.95" customHeight="1" x14ac:dyDescent="0.25">
      <c r="A50" s="12" t="str">
        <f t="shared" si="4"/>
        <v>F6ZX6THP14MHG003_4</v>
      </c>
      <c r="B50" s="12" t="str">
        <f t="shared" si="5"/>
        <v>F6ZX6THP14MHG003_5</v>
      </c>
      <c r="C50" s="9" t="s">
        <v>190</v>
      </c>
      <c r="D50" s="9" t="s">
        <v>13</v>
      </c>
      <c r="E50" s="9" t="s">
        <v>358</v>
      </c>
      <c r="F50" s="9" t="s">
        <v>17</v>
      </c>
      <c r="G50" s="9" t="s">
        <v>3</v>
      </c>
      <c r="H50" s="9" t="s">
        <v>174</v>
      </c>
      <c r="I50" s="9" t="s">
        <v>2</v>
      </c>
      <c r="J50" s="9" t="s">
        <v>433</v>
      </c>
      <c r="K50" s="9" t="s">
        <v>191</v>
      </c>
      <c r="O50" s="9">
        <v>3</v>
      </c>
      <c r="U50" s="9">
        <v>3</v>
      </c>
      <c r="BM50" s="11">
        <v>6</v>
      </c>
      <c r="BN50" s="9" t="s">
        <v>190</v>
      </c>
      <c r="BO50" s="10">
        <v>2950</v>
      </c>
      <c r="BP50" s="10">
        <f t="shared" si="6"/>
        <v>17700</v>
      </c>
      <c r="BQ50" s="10">
        <f t="shared" si="7"/>
        <v>1180</v>
      </c>
      <c r="BR50" s="10">
        <f t="shared" si="8"/>
        <v>7080</v>
      </c>
    </row>
    <row r="51" spans="1:70" s="9" customFormat="1" ht="99.95" customHeight="1" x14ac:dyDescent="0.25">
      <c r="A51" s="12" t="str">
        <f t="shared" si="4"/>
        <v>F791CTFU6Z1M3947_4</v>
      </c>
      <c r="B51" s="12" t="str">
        <f t="shared" si="5"/>
        <v>F791CTFU6Z1M3947_5</v>
      </c>
      <c r="C51" s="9" t="s">
        <v>222</v>
      </c>
      <c r="D51" s="9" t="s">
        <v>181</v>
      </c>
      <c r="E51" s="9" t="s">
        <v>358</v>
      </c>
      <c r="F51" s="9" t="s">
        <v>17</v>
      </c>
      <c r="G51" s="9" t="s">
        <v>3</v>
      </c>
      <c r="H51" s="9" t="s">
        <v>234</v>
      </c>
      <c r="I51" s="9" t="s">
        <v>2</v>
      </c>
      <c r="J51" s="9" t="s">
        <v>412</v>
      </c>
      <c r="K51" s="9" t="s">
        <v>116</v>
      </c>
      <c r="O51" s="9">
        <v>1</v>
      </c>
      <c r="U51" s="9">
        <v>3</v>
      </c>
      <c r="AA51" s="9">
        <v>6</v>
      </c>
      <c r="BM51" s="11">
        <v>10</v>
      </c>
      <c r="BN51" s="9" t="s">
        <v>222</v>
      </c>
      <c r="BO51" s="10">
        <v>3750</v>
      </c>
      <c r="BP51" s="10">
        <f t="shared" si="6"/>
        <v>37500</v>
      </c>
      <c r="BQ51" s="10">
        <f t="shared" si="7"/>
        <v>1500</v>
      </c>
      <c r="BR51" s="10">
        <f t="shared" si="8"/>
        <v>15000</v>
      </c>
    </row>
    <row r="52" spans="1:70" s="9" customFormat="1" ht="99.95" customHeight="1" x14ac:dyDescent="0.25">
      <c r="A52" s="12" t="str">
        <f t="shared" si="4"/>
        <v>F8K74ZG7RKEW0800_4</v>
      </c>
      <c r="B52" s="12" t="str">
        <f t="shared" si="5"/>
        <v>F8K74ZG7RKEW0800_5</v>
      </c>
      <c r="C52" s="9" t="s">
        <v>165</v>
      </c>
      <c r="D52" s="9" t="s">
        <v>49</v>
      </c>
      <c r="E52" s="9" t="s">
        <v>358</v>
      </c>
      <c r="F52" s="9" t="s">
        <v>17</v>
      </c>
      <c r="G52" s="9" t="s">
        <v>3</v>
      </c>
      <c r="H52" s="9" t="s">
        <v>41</v>
      </c>
      <c r="I52" s="9" t="s">
        <v>2</v>
      </c>
      <c r="J52" s="9" t="s">
        <v>361</v>
      </c>
      <c r="K52" s="9" t="s">
        <v>51</v>
      </c>
      <c r="O52" s="9">
        <v>194</v>
      </c>
      <c r="U52" s="9">
        <v>1</v>
      </c>
      <c r="AG52" s="9">
        <v>1</v>
      </c>
      <c r="BM52" s="11">
        <v>196</v>
      </c>
      <c r="BN52" s="9" t="s">
        <v>165</v>
      </c>
      <c r="BO52" s="10">
        <v>345</v>
      </c>
      <c r="BP52" s="10">
        <f t="shared" si="6"/>
        <v>67620</v>
      </c>
      <c r="BQ52" s="10">
        <f t="shared" si="7"/>
        <v>138</v>
      </c>
      <c r="BR52" s="10">
        <f t="shared" si="8"/>
        <v>27048</v>
      </c>
    </row>
    <row r="53" spans="1:70" s="9" customFormat="1" ht="99.95" customHeight="1" x14ac:dyDescent="0.25">
      <c r="A53" s="12" t="str">
        <f t="shared" si="4"/>
        <v>F8O49TG7BUIN0000_4</v>
      </c>
      <c r="B53" s="12" t="str">
        <f t="shared" si="5"/>
        <v>F8O49TG7BUIN0000_5</v>
      </c>
      <c r="C53" s="9" t="s">
        <v>170</v>
      </c>
      <c r="D53" s="9" t="s">
        <v>49</v>
      </c>
      <c r="E53" s="9" t="s">
        <v>358</v>
      </c>
      <c r="F53" s="9" t="s">
        <v>17</v>
      </c>
      <c r="G53" s="9" t="s">
        <v>3</v>
      </c>
      <c r="H53" s="9" t="s">
        <v>41</v>
      </c>
      <c r="I53" s="9" t="s">
        <v>2</v>
      </c>
      <c r="J53" s="9" t="s">
        <v>368</v>
      </c>
      <c r="K53" s="9" t="s">
        <v>20</v>
      </c>
      <c r="BF53" s="9">
        <v>9</v>
      </c>
      <c r="BM53" s="11">
        <v>9</v>
      </c>
      <c r="BN53" s="9" t="s">
        <v>170</v>
      </c>
      <c r="BO53" s="10">
        <v>495</v>
      </c>
      <c r="BP53" s="10">
        <f t="shared" si="6"/>
        <v>4455</v>
      </c>
      <c r="BQ53" s="10">
        <f t="shared" si="7"/>
        <v>198</v>
      </c>
      <c r="BR53" s="10">
        <f t="shared" si="8"/>
        <v>1782</v>
      </c>
    </row>
    <row r="54" spans="1:70" s="9" customFormat="1" ht="99.95" customHeight="1" x14ac:dyDescent="0.25">
      <c r="A54" s="12" t="str">
        <f t="shared" si="4"/>
        <v>F8S85THU7H8N0000_4</v>
      </c>
      <c r="B54" s="12" t="str">
        <f t="shared" si="5"/>
        <v>F8S85THU7H8N0000_5</v>
      </c>
      <c r="C54" s="9" t="s">
        <v>61</v>
      </c>
      <c r="D54" s="9" t="s">
        <v>62</v>
      </c>
      <c r="E54" s="9" t="s">
        <v>358</v>
      </c>
      <c r="F54" s="9" t="s">
        <v>17</v>
      </c>
      <c r="G54" s="9" t="s">
        <v>3</v>
      </c>
      <c r="H54" s="9" t="s">
        <v>41</v>
      </c>
      <c r="I54" s="9" t="s">
        <v>2</v>
      </c>
      <c r="J54" s="9" t="s">
        <v>368</v>
      </c>
      <c r="K54" s="9" t="s">
        <v>20</v>
      </c>
      <c r="BF54" s="9">
        <v>8</v>
      </c>
      <c r="BG54" s="9">
        <v>8</v>
      </c>
      <c r="BH54" s="9">
        <v>13</v>
      </c>
      <c r="BI54" s="9">
        <v>8</v>
      </c>
      <c r="BJ54" s="9">
        <v>1</v>
      </c>
      <c r="BM54" s="11">
        <v>38</v>
      </c>
      <c r="BN54" s="9" t="s">
        <v>61</v>
      </c>
      <c r="BO54" s="10">
        <v>495</v>
      </c>
      <c r="BP54" s="10">
        <f t="shared" si="6"/>
        <v>18810</v>
      </c>
      <c r="BQ54" s="10">
        <f t="shared" si="7"/>
        <v>198</v>
      </c>
      <c r="BR54" s="10">
        <f t="shared" si="8"/>
        <v>7524</v>
      </c>
    </row>
    <row r="55" spans="1:70" s="9" customFormat="1" ht="99.95" customHeight="1" x14ac:dyDescent="0.25">
      <c r="A55" s="12" t="str">
        <f t="shared" si="4"/>
        <v>F9E14ZFU7DUS8290_4</v>
      </c>
      <c r="B55" s="12" t="str">
        <f t="shared" si="5"/>
        <v>F9E14ZFU7DUS8290_5</v>
      </c>
      <c r="C55" s="9" t="s">
        <v>91</v>
      </c>
      <c r="D55" s="9" t="s">
        <v>64</v>
      </c>
      <c r="E55" s="9" t="s">
        <v>358</v>
      </c>
      <c r="F55" s="9" t="s">
        <v>17</v>
      </c>
      <c r="G55" s="9" t="s">
        <v>3</v>
      </c>
      <c r="H55" s="9" t="s">
        <v>41</v>
      </c>
      <c r="I55" s="9" t="s">
        <v>2</v>
      </c>
      <c r="J55" s="9" t="s">
        <v>392</v>
      </c>
      <c r="K55" s="9" t="s">
        <v>50</v>
      </c>
      <c r="O55" s="9">
        <v>6</v>
      </c>
      <c r="U55" s="9">
        <v>2</v>
      </c>
      <c r="AA55" s="9">
        <v>2</v>
      </c>
      <c r="AG55" s="9">
        <v>3</v>
      </c>
      <c r="BM55" s="11">
        <v>13</v>
      </c>
      <c r="BN55" s="9" t="s">
        <v>91</v>
      </c>
      <c r="BO55" s="10">
        <v>2950</v>
      </c>
      <c r="BP55" s="10">
        <f t="shared" si="6"/>
        <v>38350</v>
      </c>
      <c r="BQ55" s="10">
        <f t="shared" si="7"/>
        <v>1180</v>
      </c>
      <c r="BR55" s="10">
        <f t="shared" si="8"/>
        <v>15340</v>
      </c>
    </row>
    <row r="56" spans="1:70" s="9" customFormat="1" ht="99.95" customHeight="1" x14ac:dyDescent="0.25">
      <c r="A56" s="12" t="str">
        <f t="shared" si="4"/>
        <v>FTAH6ZG981BB0665_4</v>
      </c>
      <c r="B56" s="12" t="str">
        <f t="shared" si="5"/>
        <v>FTAH6ZG981BB0665_5</v>
      </c>
      <c r="C56" s="9" t="s">
        <v>237</v>
      </c>
      <c r="D56" s="9" t="s">
        <v>189</v>
      </c>
      <c r="E56" s="9" t="s">
        <v>358</v>
      </c>
      <c r="F56" s="9" t="s">
        <v>17</v>
      </c>
      <c r="G56" s="9" t="s">
        <v>3</v>
      </c>
      <c r="H56" s="9" t="s">
        <v>70</v>
      </c>
      <c r="I56" s="9" t="s">
        <v>2</v>
      </c>
      <c r="J56" s="9" t="s">
        <v>364</v>
      </c>
      <c r="K56" s="9" t="s">
        <v>84</v>
      </c>
      <c r="U56" s="9">
        <v>10</v>
      </c>
      <c r="AA56" s="9">
        <v>3</v>
      </c>
      <c r="BM56" s="11">
        <v>13</v>
      </c>
      <c r="BN56" s="9" t="s">
        <v>237</v>
      </c>
      <c r="BO56" s="10">
        <v>545</v>
      </c>
      <c r="BP56" s="10">
        <f t="shared" si="6"/>
        <v>7085</v>
      </c>
      <c r="BQ56" s="10">
        <f t="shared" si="7"/>
        <v>218</v>
      </c>
      <c r="BR56" s="10">
        <f t="shared" si="8"/>
        <v>2834</v>
      </c>
    </row>
    <row r="57" spans="1:70" s="9" customFormat="1" ht="99.95" customHeight="1" x14ac:dyDescent="0.25">
      <c r="A57" s="12" t="str">
        <f t="shared" si="4"/>
        <v>FTAH7ZG898LB0665_4</v>
      </c>
      <c r="B57" s="12" t="str">
        <f t="shared" si="5"/>
        <v>FTAH7ZG898LB0665_5</v>
      </c>
      <c r="C57" s="9" t="s">
        <v>235</v>
      </c>
      <c r="D57" s="9" t="s">
        <v>189</v>
      </c>
      <c r="E57" s="9" t="s">
        <v>358</v>
      </c>
      <c r="F57" s="9" t="s">
        <v>17</v>
      </c>
      <c r="G57" s="9" t="s">
        <v>3</v>
      </c>
      <c r="H57" s="9" t="s">
        <v>70</v>
      </c>
      <c r="I57" s="9" t="s">
        <v>2</v>
      </c>
      <c r="J57" s="9" t="s">
        <v>364</v>
      </c>
      <c r="K57" s="9" t="s">
        <v>84</v>
      </c>
      <c r="O57" s="9">
        <v>13</v>
      </c>
      <c r="U57" s="9">
        <v>1</v>
      </c>
      <c r="AA57" s="9">
        <v>1</v>
      </c>
      <c r="AG57" s="9">
        <v>2</v>
      </c>
      <c r="AM57" s="9">
        <v>1</v>
      </c>
      <c r="AX57" s="9">
        <v>2</v>
      </c>
      <c r="BM57" s="11">
        <v>20</v>
      </c>
      <c r="BN57" s="9" t="s">
        <v>235</v>
      </c>
      <c r="BO57" s="10">
        <v>795</v>
      </c>
      <c r="BP57" s="10">
        <f t="shared" si="6"/>
        <v>15900</v>
      </c>
      <c r="BQ57" s="10">
        <f t="shared" si="7"/>
        <v>318</v>
      </c>
      <c r="BR57" s="10">
        <f t="shared" si="8"/>
        <v>6360</v>
      </c>
    </row>
    <row r="58" spans="1:70" s="9" customFormat="1" ht="99.95" customHeight="1" x14ac:dyDescent="0.25">
      <c r="A58" s="12" t="str">
        <f t="shared" ref="A58:A89" si="9">CONCATENATE(C58,"_4")</f>
        <v>FTAM2TFU1L5V0763_4</v>
      </c>
      <c r="B58" s="12" t="str">
        <f t="shared" ref="B58:B89" si="10">CONCATENATE(C58,"_5")</f>
        <v>FTAM2TFU1L5V0763_5</v>
      </c>
      <c r="C58" s="9" t="s">
        <v>236</v>
      </c>
      <c r="D58" s="9" t="s">
        <v>122</v>
      </c>
      <c r="E58" s="9" t="s">
        <v>358</v>
      </c>
      <c r="F58" s="9" t="s">
        <v>17</v>
      </c>
      <c r="G58" s="9" t="s">
        <v>3</v>
      </c>
      <c r="H58" s="9" t="s">
        <v>25</v>
      </c>
      <c r="I58" s="9" t="s">
        <v>2</v>
      </c>
      <c r="J58" s="9" t="s">
        <v>413</v>
      </c>
      <c r="K58" s="9" t="s">
        <v>130</v>
      </c>
      <c r="O58" s="9">
        <v>1</v>
      </c>
      <c r="U58" s="9">
        <v>3</v>
      </c>
      <c r="AA58" s="9">
        <v>3</v>
      </c>
      <c r="AG58" s="9">
        <v>1</v>
      </c>
      <c r="AM58" s="9">
        <v>2</v>
      </c>
      <c r="AR58" s="9">
        <v>1</v>
      </c>
      <c r="AU58" s="9">
        <v>3</v>
      </c>
      <c r="BM58" s="11">
        <v>14</v>
      </c>
      <c r="BN58" s="9" t="s">
        <v>236</v>
      </c>
      <c r="BO58" s="10">
        <v>695</v>
      </c>
      <c r="BP58" s="10">
        <f t="shared" si="6"/>
        <v>9730</v>
      </c>
      <c r="BQ58" s="10">
        <f t="shared" si="7"/>
        <v>278</v>
      </c>
      <c r="BR58" s="10">
        <f t="shared" si="8"/>
        <v>3892</v>
      </c>
    </row>
    <row r="59" spans="1:70" s="9" customFormat="1" ht="99.95" customHeight="1" x14ac:dyDescent="0.25">
      <c r="A59" s="12" t="str">
        <f t="shared" si="9"/>
        <v>FTAQ5ZG898OW0111_4</v>
      </c>
      <c r="B59" s="12" t="str">
        <f t="shared" si="10"/>
        <v>FTAQ5ZG898OW0111_5</v>
      </c>
      <c r="C59" s="9" t="s">
        <v>246</v>
      </c>
      <c r="D59" s="9" t="s">
        <v>189</v>
      </c>
      <c r="E59" s="9" t="s">
        <v>358</v>
      </c>
      <c r="F59" s="9" t="s">
        <v>17</v>
      </c>
      <c r="G59" s="9" t="s">
        <v>3</v>
      </c>
      <c r="H59" s="9" t="s">
        <v>70</v>
      </c>
      <c r="I59" s="9" t="s">
        <v>2</v>
      </c>
      <c r="J59" s="9" t="s">
        <v>379</v>
      </c>
      <c r="K59" s="9" t="s">
        <v>52</v>
      </c>
      <c r="O59" s="9">
        <v>4</v>
      </c>
      <c r="U59" s="9">
        <v>8</v>
      </c>
      <c r="BM59" s="11">
        <v>12</v>
      </c>
      <c r="BN59" s="9" t="s">
        <v>246</v>
      </c>
      <c r="BO59" s="10">
        <v>695</v>
      </c>
      <c r="BP59" s="10">
        <f t="shared" si="6"/>
        <v>8340</v>
      </c>
      <c r="BQ59" s="10">
        <f t="shared" si="7"/>
        <v>278</v>
      </c>
      <c r="BR59" s="10">
        <f t="shared" si="8"/>
        <v>3336</v>
      </c>
    </row>
    <row r="60" spans="1:70" s="9" customFormat="1" ht="99.95" customHeight="1" x14ac:dyDescent="0.25">
      <c r="A60" s="12" t="str">
        <f t="shared" si="9"/>
        <v>FTB3LZGDZ33S8400_4</v>
      </c>
      <c r="B60" s="12" t="str">
        <f t="shared" si="10"/>
        <v>FTB3LZGDZ33S8400_5</v>
      </c>
      <c r="C60" s="9" t="s">
        <v>194</v>
      </c>
      <c r="D60" s="9" t="s">
        <v>122</v>
      </c>
      <c r="E60" s="9" t="s">
        <v>358</v>
      </c>
      <c r="F60" s="9" t="s">
        <v>17</v>
      </c>
      <c r="G60" s="9" t="s">
        <v>3</v>
      </c>
      <c r="H60" s="9" t="s">
        <v>195</v>
      </c>
      <c r="I60" s="9" t="s">
        <v>2</v>
      </c>
      <c r="J60" s="9" t="s">
        <v>402</v>
      </c>
      <c r="K60" s="9" t="s">
        <v>53</v>
      </c>
      <c r="O60" s="9">
        <v>10</v>
      </c>
      <c r="U60" s="9">
        <v>2</v>
      </c>
      <c r="BM60" s="11">
        <v>12</v>
      </c>
      <c r="BN60" s="9" t="s">
        <v>194</v>
      </c>
      <c r="BO60" s="10">
        <v>2450</v>
      </c>
      <c r="BP60" s="10">
        <f t="shared" si="6"/>
        <v>29400</v>
      </c>
      <c r="BQ60" s="10">
        <f t="shared" si="7"/>
        <v>980</v>
      </c>
      <c r="BR60" s="10">
        <f t="shared" si="8"/>
        <v>11760</v>
      </c>
    </row>
    <row r="61" spans="1:70" s="9" customFormat="1" ht="99.95" customHeight="1" x14ac:dyDescent="0.25">
      <c r="A61" s="12" t="str">
        <f t="shared" si="9"/>
        <v>FTB4BLHULMYN0000_4</v>
      </c>
      <c r="B61" s="12" t="str">
        <f t="shared" si="10"/>
        <v>FTB4BLHULMYN0000_5</v>
      </c>
      <c r="C61" s="9" t="s">
        <v>196</v>
      </c>
      <c r="D61" s="9" t="s">
        <v>122</v>
      </c>
      <c r="E61" s="9" t="s">
        <v>358</v>
      </c>
      <c r="F61" s="9" t="s">
        <v>17</v>
      </c>
      <c r="G61" s="9" t="s">
        <v>3</v>
      </c>
      <c r="H61" s="9" t="s">
        <v>197</v>
      </c>
      <c r="I61" s="9" t="s">
        <v>2</v>
      </c>
      <c r="J61" s="9" t="s">
        <v>368</v>
      </c>
      <c r="K61" s="9" t="s">
        <v>20</v>
      </c>
      <c r="O61" s="9">
        <v>1</v>
      </c>
      <c r="U61" s="9">
        <v>1</v>
      </c>
      <c r="AG61" s="9">
        <v>2</v>
      </c>
      <c r="BM61" s="11">
        <v>4</v>
      </c>
      <c r="BN61" s="9" t="s">
        <v>196</v>
      </c>
      <c r="BO61" s="10">
        <v>2750</v>
      </c>
      <c r="BP61" s="10">
        <f t="shared" si="6"/>
        <v>11000</v>
      </c>
      <c r="BQ61" s="10">
        <f t="shared" si="7"/>
        <v>1100</v>
      </c>
      <c r="BR61" s="10">
        <f t="shared" si="8"/>
        <v>4400</v>
      </c>
    </row>
    <row r="62" spans="1:70" s="9" customFormat="1" ht="99.95" customHeight="1" x14ac:dyDescent="0.25">
      <c r="A62" s="12" t="str">
        <f t="shared" si="9"/>
        <v>FTB7KTGDO95R0367_4</v>
      </c>
      <c r="B62" s="12" t="str">
        <f t="shared" si="10"/>
        <v>FTB7KTGDO95R0367_5</v>
      </c>
      <c r="C62" s="9" t="s">
        <v>198</v>
      </c>
      <c r="D62" s="9" t="s">
        <v>122</v>
      </c>
      <c r="E62" s="9" t="s">
        <v>358</v>
      </c>
      <c r="F62" s="9" t="s">
        <v>17</v>
      </c>
      <c r="G62" s="9" t="s">
        <v>3</v>
      </c>
      <c r="H62" s="9" t="s">
        <v>97</v>
      </c>
      <c r="I62" s="9" t="s">
        <v>2</v>
      </c>
      <c r="J62" s="9" t="s">
        <v>403</v>
      </c>
      <c r="K62" s="9" t="s">
        <v>182</v>
      </c>
      <c r="U62" s="9">
        <v>6</v>
      </c>
      <c r="AA62" s="9">
        <v>2</v>
      </c>
      <c r="AU62" s="9">
        <v>2</v>
      </c>
      <c r="BM62" s="11">
        <v>10</v>
      </c>
      <c r="BN62" s="9" t="s">
        <v>198</v>
      </c>
      <c r="BO62" s="10">
        <v>695</v>
      </c>
      <c r="BP62" s="10">
        <f t="shared" si="6"/>
        <v>6950</v>
      </c>
      <c r="BQ62" s="10">
        <f t="shared" si="7"/>
        <v>278</v>
      </c>
      <c r="BR62" s="10">
        <f t="shared" si="8"/>
        <v>2780</v>
      </c>
    </row>
    <row r="63" spans="1:70" s="9" customFormat="1" ht="99.95" customHeight="1" x14ac:dyDescent="0.25">
      <c r="A63" s="12" t="str">
        <f t="shared" si="9"/>
        <v>FTBA7THS1Z0HKIRS_4</v>
      </c>
      <c r="B63" s="12" t="str">
        <f t="shared" si="10"/>
        <v>FTBA7THS1Z0HKIRS_5</v>
      </c>
      <c r="C63" s="9" t="s">
        <v>199</v>
      </c>
      <c r="D63" s="9" t="s">
        <v>122</v>
      </c>
      <c r="E63" s="9" t="s">
        <v>358</v>
      </c>
      <c r="F63" s="9" t="s">
        <v>17</v>
      </c>
      <c r="G63" s="9" t="s">
        <v>3</v>
      </c>
      <c r="H63" s="9" t="s">
        <v>25</v>
      </c>
      <c r="I63" s="9" t="s">
        <v>2</v>
      </c>
      <c r="J63" s="9" t="s">
        <v>376</v>
      </c>
      <c r="K63" s="9" t="s">
        <v>446</v>
      </c>
      <c r="AG63" s="9">
        <v>5</v>
      </c>
      <c r="BM63" s="11">
        <v>5</v>
      </c>
      <c r="BN63" s="9" t="s">
        <v>199</v>
      </c>
      <c r="BO63" s="10">
        <v>1950</v>
      </c>
      <c r="BP63" s="10">
        <f t="shared" si="6"/>
        <v>9750</v>
      </c>
      <c r="BQ63" s="10">
        <f t="shared" si="7"/>
        <v>780</v>
      </c>
      <c r="BR63" s="10">
        <f t="shared" si="8"/>
        <v>3900</v>
      </c>
    </row>
    <row r="64" spans="1:70" s="9" customFormat="1" ht="99.95" customHeight="1" x14ac:dyDescent="0.25">
      <c r="A64" s="12" t="str">
        <f t="shared" si="9"/>
        <v>FTCA8TFUPVNW0111_4</v>
      </c>
      <c r="B64" s="12" t="str">
        <f t="shared" si="10"/>
        <v>FTCA8TFUPVNW0111_5</v>
      </c>
      <c r="C64" s="9" t="s">
        <v>210</v>
      </c>
      <c r="D64" s="9" t="s">
        <v>89</v>
      </c>
      <c r="E64" s="9" t="s">
        <v>358</v>
      </c>
      <c r="F64" s="9" t="s">
        <v>17</v>
      </c>
      <c r="G64" s="9" t="s">
        <v>3</v>
      </c>
      <c r="H64" s="9" t="s">
        <v>144</v>
      </c>
      <c r="I64" s="9" t="s">
        <v>2</v>
      </c>
      <c r="J64" s="9" t="s">
        <v>379</v>
      </c>
      <c r="K64" s="9" t="s">
        <v>52</v>
      </c>
      <c r="O64" s="9">
        <v>2</v>
      </c>
      <c r="U64" s="9">
        <v>3</v>
      </c>
      <c r="AA64" s="9">
        <v>5</v>
      </c>
      <c r="AG64" s="9">
        <v>1</v>
      </c>
      <c r="BM64" s="11">
        <v>11</v>
      </c>
      <c r="BN64" s="9" t="s">
        <v>210</v>
      </c>
      <c r="BO64" s="10">
        <v>995</v>
      </c>
      <c r="BP64" s="10">
        <f t="shared" si="6"/>
        <v>10945</v>
      </c>
      <c r="BQ64" s="10">
        <f t="shared" si="7"/>
        <v>398</v>
      </c>
      <c r="BR64" s="10">
        <f t="shared" si="8"/>
        <v>4378</v>
      </c>
    </row>
    <row r="65" spans="1:70" s="9" customFormat="1" ht="99.95" customHeight="1" x14ac:dyDescent="0.25">
      <c r="A65" s="12" t="str">
        <f t="shared" si="9"/>
        <v>FX334ZJBVZ6N0000_4</v>
      </c>
      <c r="B65" s="12" t="str">
        <f t="shared" si="10"/>
        <v>FX334ZJBVZ6N0000_5</v>
      </c>
      <c r="C65" s="9" t="s">
        <v>86</v>
      </c>
      <c r="D65" s="9" t="s">
        <v>85</v>
      </c>
      <c r="E65" s="9" t="s">
        <v>358</v>
      </c>
      <c r="F65" s="9" t="s">
        <v>17</v>
      </c>
      <c r="G65" s="9" t="s">
        <v>3</v>
      </c>
      <c r="H65" s="9" t="s">
        <v>78</v>
      </c>
      <c r="I65" s="9" t="s">
        <v>2</v>
      </c>
      <c r="J65" s="9" t="s">
        <v>368</v>
      </c>
      <c r="K65" s="9" t="s">
        <v>20</v>
      </c>
      <c r="O65" s="9">
        <v>8</v>
      </c>
      <c r="AA65" s="9">
        <v>15</v>
      </c>
      <c r="AG65" s="9">
        <v>10</v>
      </c>
      <c r="AM65" s="9">
        <v>5</v>
      </c>
      <c r="AR65" s="9">
        <v>7</v>
      </c>
      <c r="AU65" s="9">
        <v>7</v>
      </c>
      <c r="AV65" s="9">
        <v>1</v>
      </c>
      <c r="BM65" s="11">
        <v>53</v>
      </c>
      <c r="BN65" s="9" t="s">
        <v>86</v>
      </c>
      <c r="BO65" s="10">
        <v>1150</v>
      </c>
      <c r="BP65" s="10">
        <f t="shared" si="6"/>
        <v>60950</v>
      </c>
      <c r="BQ65" s="10">
        <f t="shared" si="7"/>
        <v>460</v>
      </c>
      <c r="BR65" s="10">
        <f t="shared" si="8"/>
        <v>24380</v>
      </c>
    </row>
    <row r="66" spans="1:70" s="9" customFormat="1" ht="99.95" customHeight="1" x14ac:dyDescent="0.25">
      <c r="A66" s="12" t="str">
        <f t="shared" si="9"/>
        <v>G025CTFU2SLN0000_4</v>
      </c>
      <c r="B66" s="12" t="str">
        <f t="shared" si="10"/>
        <v>G025CTFU2SLN0000_5</v>
      </c>
      <c r="C66" s="9" t="s">
        <v>80</v>
      </c>
      <c r="D66" s="9" t="s">
        <v>46</v>
      </c>
      <c r="E66" s="9" t="s">
        <v>358</v>
      </c>
      <c r="F66" s="9" t="s">
        <v>17</v>
      </c>
      <c r="G66" s="9" t="s">
        <v>8</v>
      </c>
      <c r="H66" s="9" t="s">
        <v>82</v>
      </c>
      <c r="I66" s="9" t="s">
        <v>2</v>
      </c>
      <c r="J66" s="9" t="s">
        <v>368</v>
      </c>
      <c r="K66" s="9" t="s">
        <v>20</v>
      </c>
      <c r="AM66" s="9">
        <v>3</v>
      </c>
      <c r="AR66" s="9">
        <v>2</v>
      </c>
      <c r="BM66" s="11">
        <v>5</v>
      </c>
      <c r="BN66" s="9" t="s">
        <v>80</v>
      </c>
      <c r="BO66" s="10">
        <v>2450</v>
      </c>
      <c r="BP66" s="10">
        <f t="shared" si="6"/>
        <v>12250</v>
      </c>
      <c r="BQ66" s="10">
        <f t="shared" si="7"/>
        <v>980</v>
      </c>
      <c r="BR66" s="10">
        <f t="shared" si="8"/>
        <v>4900</v>
      </c>
    </row>
    <row r="67" spans="1:70" s="9" customFormat="1" ht="99.95" customHeight="1" x14ac:dyDescent="0.25">
      <c r="A67" s="12" t="str">
        <f t="shared" si="9"/>
        <v>G2PW8TFJ3DOS83527R_4</v>
      </c>
      <c r="B67" s="12" t="str">
        <f t="shared" si="10"/>
        <v>G2PW8TFJ3DOS83527R_5</v>
      </c>
      <c r="C67" s="9" t="s">
        <v>161</v>
      </c>
      <c r="D67" s="9" t="s">
        <v>94</v>
      </c>
      <c r="E67" s="9" t="s">
        <v>358</v>
      </c>
      <c r="F67" s="9" t="s">
        <v>17</v>
      </c>
      <c r="G67" s="9" t="s">
        <v>8</v>
      </c>
      <c r="H67" s="9" t="s">
        <v>147</v>
      </c>
      <c r="I67" s="9" t="s">
        <v>2</v>
      </c>
      <c r="J67" s="9" t="s">
        <v>439</v>
      </c>
      <c r="K67" s="9" t="s">
        <v>40</v>
      </c>
      <c r="AM67" s="9">
        <v>2</v>
      </c>
      <c r="AR67" s="9">
        <v>2</v>
      </c>
      <c r="BM67" s="11">
        <v>4</v>
      </c>
      <c r="BN67" s="9" t="s">
        <v>161</v>
      </c>
      <c r="BO67" s="10">
        <v>2150</v>
      </c>
      <c r="BP67" s="10">
        <f t="shared" ref="BP67:BP98" si="11">BO67*BM67</f>
        <v>8600</v>
      </c>
      <c r="BQ67" s="10">
        <f t="shared" ref="BQ67:BQ98" si="12">ROUND(BO67/2.5,5)</f>
        <v>860</v>
      </c>
      <c r="BR67" s="10">
        <f t="shared" ref="BR67:BR98" si="13">BQ67*BM67</f>
        <v>3440</v>
      </c>
    </row>
    <row r="68" spans="1:70" s="9" customFormat="1" ht="99.95" customHeight="1" x14ac:dyDescent="0.25">
      <c r="A68" s="12" t="str">
        <f t="shared" si="9"/>
        <v>G2QD1TGF414S90007R_4</v>
      </c>
      <c r="B68" s="12" t="str">
        <f t="shared" si="10"/>
        <v>G2QD1TGF414S90007R_5</v>
      </c>
      <c r="C68" s="9" t="s">
        <v>162</v>
      </c>
      <c r="D68" s="9" t="s">
        <v>108</v>
      </c>
      <c r="E68" s="9" t="s">
        <v>358</v>
      </c>
      <c r="F68" s="9" t="s">
        <v>17</v>
      </c>
      <c r="G68" s="9" t="s">
        <v>8</v>
      </c>
      <c r="H68" s="9" t="s">
        <v>163</v>
      </c>
      <c r="I68" s="9" t="s">
        <v>2</v>
      </c>
      <c r="J68" s="9" t="s">
        <v>363</v>
      </c>
      <c r="K68" s="9" t="s">
        <v>38</v>
      </c>
      <c r="AM68" s="9">
        <v>4</v>
      </c>
      <c r="AR68" s="9">
        <v>1</v>
      </c>
      <c r="AU68" s="9">
        <v>9</v>
      </c>
      <c r="AV68" s="9">
        <v>4</v>
      </c>
      <c r="AX68" s="9">
        <v>1</v>
      </c>
      <c r="BM68" s="11">
        <v>19</v>
      </c>
      <c r="BN68" s="9" t="s">
        <v>162</v>
      </c>
      <c r="BO68" s="10">
        <v>2550</v>
      </c>
      <c r="BP68" s="10">
        <f t="shared" si="11"/>
        <v>48450</v>
      </c>
      <c r="BQ68" s="10">
        <f t="shared" si="12"/>
        <v>1020</v>
      </c>
      <c r="BR68" s="10">
        <f t="shared" si="13"/>
        <v>19380</v>
      </c>
    </row>
    <row r="69" spans="1:70" s="9" customFormat="1" ht="99.95" customHeight="1" x14ac:dyDescent="0.25">
      <c r="A69" s="12" t="str">
        <f t="shared" si="9"/>
        <v>G5CE4TFSECLX0800_4</v>
      </c>
      <c r="B69" s="12" t="str">
        <f t="shared" si="10"/>
        <v>G5CE4TFSECLX0800_5</v>
      </c>
      <c r="C69" s="9" t="s">
        <v>279</v>
      </c>
      <c r="D69" s="9" t="s">
        <v>156</v>
      </c>
      <c r="E69" s="9" t="s">
        <v>358</v>
      </c>
      <c r="F69" s="9" t="s">
        <v>17</v>
      </c>
      <c r="G69" s="9" t="s">
        <v>8</v>
      </c>
      <c r="H69" s="9" t="s">
        <v>188</v>
      </c>
      <c r="I69" s="9" t="s">
        <v>2</v>
      </c>
      <c r="J69" s="9" t="s">
        <v>442</v>
      </c>
      <c r="K69" s="9" t="s">
        <v>54</v>
      </c>
      <c r="U69" s="9">
        <v>1</v>
      </c>
      <c r="AA69" s="9">
        <v>2</v>
      </c>
      <c r="BM69" s="11">
        <v>3</v>
      </c>
      <c r="BN69" s="9" t="s">
        <v>279</v>
      </c>
      <c r="BO69" s="10">
        <v>395</v>
      </c>
      <c r="BP69" s="10">
        <f t="shared" si="11"/>
        <v>1185</v>
      </c>
      <c r="BQ69" s="10">
        <f t="shared" si="12"/>
        <v>158</v>
      </c>
      <c r="BR69" s="10">
        <f t="shared" si="13"/>
        <v>474</v>
      </c>
    </row>
    <row r="70" spans="1:70" s="9" customFormat="1" ht="99.95" customHeight="1" x14ac:dyDescent="0.25">
      <c r="A70" s="12" t="str">
        <f t="shared" si="9"/>
        <v>G5CT2TG9X74S9001_4</v>
      </c>
      <c r="B70" s="12" t="str">
        <f t="shared" si="10"/>
        <v>G5CT2TG9X74S9001_5</v>
      </c>
      <c r="C70" s="9" t="s">
        <v>281</v>
      </c>
      <c r="D70" s="9" t="s">
        <v>156</v>
      </c>
      <c r="E70" s="9" t="s">
        <v>358</v>
      </c>
      <c r="F70" s="9" t="s">
        <v>17</v>
      </c>
      <c r="G70" s="9" t="s">
        <v>8</v>
      </c>
      <c r="H70" s="9" t="s">
        <v>78</v>
      </c>
      <c r="I70" s="9" t="s">
        <v>2</v>
      </c>
      <c r="J70" s="9" t="s">
        <v>365</v>
      </c>
      <c r="K70" s="9" t="s">
        <v>38</v>
      </c>
      <c r="R70" s="9">
        <v>5</v>
      </c>
      <c r="BM70" s="11">
        <v>5</v>
      </c>
      <c r="BN70" s="9" t="s">
        <v>281</v>
      </c>
      <c r="BO70" s="10">
        <v>395</v>
      </c>
      <c r="BP70" s="10">
        <f t="shared" si="11"/>
        <v>1975</v>
      </c>
      <c r="BQ70" s="10">
        <f t="shared" si="12"/>
        <v>158</v>
      </c>
      <c r="BR70" s="10">
        <f t="shared" si="13"/>
        <v>790</v>
      </c>
    </row>
    <row r="71" spans="1:70" s="9" customFormat="1" ht="99.95" customHeight="1" x14ac:dyDescent="0.25">
      <c r="A71" s="12" t="str">
        <f t="shared" si="9"/>
        <v>G5FX8THS12GHNY53_4</v>
      </c>
      <c r="B71" s="12" t="str">
        <f t="shared" si="10"/>
        <v>G5FX8THS12GHNY53_5</v>
      </c>
      <c r="C71" s="9" t="s">
        <v>213</v>
      </c>
      <c r="D71" s="9" t="s">
        <v>156</v>
      </c>
      <c r="E71" s="9" t="s">
        <v>358</v>
      </c>
      <c r="F71" s="9" t="s">
        <v>17</v>
      </c>
      <c r="G71" s="9" t="s">
        <v>8</v>
      </c>
      <c r="H71" s="9" t="s">
        <v>25</v>
      </c>
      <c r="I71" s="9" t="s">
        <v>2</v>
      </c>
      <c r="J71" s="9" t="s">
        <v>400</v>
      </c>
      <c r="K71" s="9" t="s">
        <v>451</v>
      </c>
      <c r="U71" s="9">
        <v>1</v>
      </c>
      <c r="X71" s="9">
        <v>5</v>
      </c>
      <c r="AA71" s="9">
        <v>3</v>
      </c>
      <c r="AD71" s="9">
        <v>3</v>
      </c>
      <c r="AG71" s="9">
        <v>4</v>
      </c>
      <c r="AJ71" s="9">
        <v>3</v>
      </c>
      <c r="AM71" s="9">
        <v>1</v>
      </c>
      <c r="AP71" s="9">
        <v>2</v>
      </c>
      <c r="BM71" s="11">
        <v>22</v>
      </c>
      <c r="BN71" s="9" t="s">
        <v>213</v>
      </c>
      <c r="BO71" s="10">
        <v>795</v>
      </c>
      <c r="BP71" s="10">
        <f t="shared" si="11"/>
        <v>17490</v>
      </c>
      <c r="BQ71" s="10">
        <f t="shared" si="12"/>
        <v>318</v>
      </c>
      <c r="BR71" s="10">
        <f t="shared" si="13"/>
        <v>6996</v>
      </c>
    </row>
    <row r="72" spans="1:70" s="9" customFormat="1" ht="99.95" customHeight="1" x14ac:dyDescent="0.25">
      <c r="A72" s="12" t="str">
        <f t="shared" si="9"/>
        <v>G5IF0TG8DS2N0000_4</v>
      </c>
      <c r="B72" s="12" t="str">
        <f t="shared" si="10"/>
        <v>G5IF0TG8DS2N0000_5</v>
      </c>
      <c r="C72" s="9" t="s">
        <v>223</v>
      </c>
      <c r="D72" s="9" t="s">
        <v>156</v>
      </c>
      <c r="E72" s="9" t="s">
        <v>358</v>
      </c>
      <c r="F72" s="9" t="s">
        <v>17</v>
      </c>
      <c r="G72" s="9" t="s">
        <v>8</v>
      </c>
      <c r="H72" s="9" t="s">
        <v>41</v>
      </c>
      <c r="I72" s="9" t="s">
        <v>2</v>
      </c>
      <c r="J72" s="9" t="s">
        <v>368</v>
      </c>
      <c r="K72" s="9" t="s">
        <v>20</v>
      </c>
      <c r="U72" s="9">
        <v>13</v>
      </c>
      <c r="X72" s="9">
        <v>10</v>
      </c>
      <c r="AD72" s="9">
        <v>2</v>
      </c>
      <c r="BM72" s="11">
        <v>25</v>
      </c>
      <c r="BN72" s="9" t="s">
        <v>223</v>
      </c>
      <c r="BO72" s="10">
        <v>795</v>
      </c>
      <c r="BP72" s="10">
        <f t="shared" si="11"/>
        <v>19875</v>
      </c>
      <c r="BQ72" s="10">
        <f t="shared" si="12"/>
        <v>318</v>
      </c>
      <c r="BR72" s="10">
        <f t="shared" si="13"/>
        <v>7950</v>
      </c>
    </row>
    <row r="73" spans="1:70" s="9" customFormat="1" ht="99.95" customHeight="1" x14ac:dyDescent="0.25">
      <c r="A73" s="12" t="str">
        <f t="shared" si="9"/>
        <v>G5JR4TFSEHRHN3QD_4</v>
      </c>
      <c r="B73" s="12" t="str">
        <f t="shared" si="10"/>
        <v>G5JR4TFSEHRHN3QD_5</v>
      </c>
      <c r="C73" s="9" t="s">
        <v>258</v>
      </c>
      <c r="D73" s="9" t="s">
        <v>18</v>
      </c>
      <c r="E73" s="9" t="s">
        <v>358</v>
      </c>
      <c r="F73" s="9" t="s">
        <v>17</v>
      </c>
      <c r="G73" s="9" t="s">
        <v>8</v>
      </c>
      <c r="H73" s="9" t="s">
        <v>109</v>
      </c>
      <c r="I73" s="9" t="s">
        <v>2</v>
      </c>
      <c r="J73" s="9" t="s">
        <v>434</v>
      </c>
      <c r="K73" s="9" t="s">
        <v>465</v>
      </c>
      <c r="U73" s="9">
        <v>4</v>
      </c>
      <c r="X73" s="9">
        <v>2</v>
      </c>
      <c r="BM73" s="11">
        <v>6</v>
      </c>
      <c r="BN73" s="9" t="s">
        <v>258</v>
      </c>
      <c r="BO73" s="10">
        <v>795</v>
      </c>
      <c r="BP73" s="10">
        <f t="shared" si="11"/>
        <v>4770</v>
      </c>
      <c r="BQ73" s="10">
        <f t="shared" si="12"/>
        <v>318</v>
      </c>
      <c r="BR73" s="10">
        <f t="shared" si="13"/>
        <v>1908</v>
      </c>
    </row>
    <row r="74" spans="1:70" s="9" customFormat="1" ht="99.95" customHeight="1" x14ac:dyDescent="0.25">
      <c r="A74" s="12" t="str">
        <f t="shared" si="9"/>
        <v>G635MTFU2MTN0000_4</v>
      </c>
      <c r="B74" s="12" t="str">
        <f t="shared" si="10"/>
        <v>G635MTFU2MTN0000_5</v>
      </c>
      <c r="C74" s="9" t="s">
        <v>259</v>
      </c>
      <c r="D74" s="9" t="s">
        <v>122</v>
      </c>
      <c r="E74" s="9" t="s">
        <v>358</v>
      </c>
      <c r="F74" s="9" t="s">
        <v>17</v>
      </c>
      <c r="G74" s="9" t="s">
        <v>8</v>
      </c>
      <c r="H74" s="9" t="s">
        <v>260</v>
      </c>
      <c r="I74" s="9" t="s">
        <v>2</v>
      </c>
      <c r="J74" s="9" t="s">
        <v>368</v>
      </c>
      <c r="K74" s="9" t="s">
        <v>20</v>
      </c>
      <c r="AM74" s="9">
        <v>10</v>
      </c>
      <c r="AR74" s="9">
        <v>2</v>
      </c>
      <c r="BM74" s="11">
        <v>12</v>
      </c>
      <c r="BN74" s="9" t="s">
        <v>259</v>
      </c>
      <c r="BO74" s="10">
        <v>495</v>
      </c>
      <c r="BP74" s="10">
        <f t="shared" si="11"/>
        <v>5940</v>
      </c>
      <c r="BQ74" s="10">
        <f t="shared" si="12"/>
        <v>198</v>
      </c>
      <c r="BR74" s="10">
        <f t="shared" si="13"/>
        <v>2376</v>
      </c>
    </row>
    <row r="75" spans="1:70" s="9" customFormat="1" ht="99.95" customHeight="1" x14ac:dyDescent="0.25">
      <c r="A75" s="12" t="str">
        <f t="shared" si="9"/>
        <v>G6DKATFUFFYN0000_4</v>
      </c>
      <c r="B75" s="12" t="str">
        <f t="shared" si="10"/>
        <v>G6DKATFUFFYN0000_5</v>
      </c>
      <c r="C75" s="9" t="s">
        <v>239</v>
      </c>
      <c r="D75" s="9" t="s">
        <v>122</v>
      </c>
      <c r="E75" s="9" t="s">
        <v>358</v>
      </c>
      <c r="F75" s="9" t="s">
        <v>17</v>
      </c>
      <c r="G75" s="9" t="s">
        <v>8</v>
      </c>
      <c r="H75" s="9" t="s">
        <v>240</v>
      </c>
      <c r="I75" s="9" t="s">
        <v>2</v>
      </c>
      <c r="J75" s="9" t="s">
        <v>368</v>
      </c>
      <c r="K75" s="9" t="s">
        <v>20</v>
      </c>
      <c r="AM75" s="9">
        <v>19</v>
      </c>
      <c r="AR75" s="9">
        <v>9</v>
      </c>
      <c r="AU75" s="9">
        <v>1</v>
      </c>
      <c r="BM75" s="11">
        <v>29</v>
      </c>
      <c r="BN75" s="9" t="s">
        <v>239</v>
      </c>
      <c r="BO75" s="10">
        <v>495</v>
      </c>
      <c r="BP75" s="10">
        <f t="shared" si="11"/>
        <v>14355</v>
      </c>
      <c r="BQ75" s="10">
        <f t="shared" si="12"/>
        <v>198</v>
      </c>
      <c r="BR75" s="10">
        <f t="shared" si="13"/>
        <v>5742</v>
      </c>
    </row>
    <row r="76" spans="1:70" s="9" customFormat="1" ht="99.95" customHeight="1" x14ac:dyDescent="0.25">
      <c r="A76" s="12" t="str">
        <f t="shared" si="9"/>
        <v>G8GG3TFU7K3W0001_4</v>
      </c>
      <c r="B76" s="12" t="str">
        <f t="shared" si="10"/>
        <v>G8GG3TFU7K3W0001_5</v>
      </c>
      <c r="C76" s="9" t="s">
        <v>272</v>
      </c>
      <c r="D76" s="9" t="s">
        <v>111</v>
      </c>
      <c r="E76" s="9" t="s">
        <v>358</v>
      </c>
      <c r="F76" s="9" t="s">
        <v>17</v>
      </c>
      <c r="G76" s="9" t="s">
        <v>8</v>
      </c>
      <c r="H76" s="9" t="s">
        <v>41</v>
      </c>
      <c r="I76" s="9" t="s">
        <v>2</v>
      </c>
      <c r="J76" s="9" t="s">
        <v>394</v>
      </c>
      <c r="K76" s="9" t="s">
        <v>27</v>
      </c>
      <c r="AM76" s="9">
        <v>1</v>
      </c>
      <c r="AR76" s="9">
        <v>1</v>
      </c>
      <c r="AU76" s="9">
        <v>1</v>
      </c>
      <c r="BM76" s="11">
        <v>3</v>
      </c>
      <c r="BN76" s="9" t="s">
        <v>272</v>
      </c>
      <c r="BO76" s="10">
        <v>225</v>
      </c>
      <c r="BP76" s="10">
        <f t="shared" si="11"/>
        <v>675</v>
      </c>
      <c r="BQ76" s="10">
        <f t="shared" si="12"/>
        <v>90</v>
      </c>
      <c r="BR76" s="10">
        <f t="shared" si="13"/>
        <v>270</v>
      </c>
    </row>
    <row r="77" spans="1:70" s="9" customFormat="1" ht="99.95" customHeight="1" x14ac:dyDescent="0.25">
      <c r="A77" s="12" t="str">
        <f t="shared" si="9"/>
        <v>G8KK0ZG7XRKS9000_4</v>
      </c>
      <c r="B77" s="12" t="str">
        <f t="shared" si="10"/>
        <v>G8KK0ZG7XRKS9000_5</v>
      </c>
      <c r="C77" s="9" t="s">
        <v>103</v>
      </c>
      <c r="D77" s="9" t="s">
        <v>49</v>
      </c>
      <c r="E77" s="9" t="s">
        <v>358</v>
      </c>
      <c r="F77" s="9" t="s">
        <v>17</v>
      </c>
      <c r="G77" s="9" t="s">
        <v>8</v>
      </c>
      <c r="H77" s="9" t="s">
        <v>41</v>
      </c>
      <c r="I77" s="9" t="s">
        <v>2</v>
      </c>
      <c r="J77" s="9" t="s">
        <v>363</v>
      </c>
      <c r="K77" s="9" t="s">
        <v>38</v>
      </c>
      <c r="AM77" s="9">
        <v>10</v>
      </c>
      <c r="BM77" s="11">
        <v>10</v>
      </c>
      <c r="BN77" s="9" t="s">
        <v>103</v>
      </c>
      <c r="BO77" s="10">
        <v>595</v>
      </c>
      <c r="BP77" s="10">
        <f t="shared" si="11"/>
        <v>5950</v>
      </c>
      <c r="BQ77" s="10">
        <f t="shared" si="12"/>
        <v>238</v>
      </c>
      <c r="BR77" s="10">
        <f t="shared" si="13"/>
        <v>2380</v>
      </c>
    </row>
    <row r="78" spans="1:70" s="9" customFormat="1" ht="99.95" customHeight="1" x14ac:dyDescent="0.25">
      <c r="A78" s="12" t="str">
        <f t="shared" si="9"/>
        <v>G8NY6ZG7BRZS9000_4</v>
      </c>
      <c r="B78" s="12" t="str">
        <f t="shared" si="10"/>
        <v>G8NY6ZG7BRZS9000_5</v>
      </c>
      <c r="C78" s="9" t="s">
        <v>104</v>
      </c>
      <c r="D78" s="9" t="s">
        <v>49</v>
      </c>
      <c r="E78" s="9" t="s">
        <v>358</v>
      </c>
      <c r="F78" s="9" t="s">
        <v>17</v>
      </c>
      <c r="G78" s="9" t="s">
        <v>8</v>
      </c>
      <c r="H78" s="9" t="s">
        <v>105</v>
      </c>
      <c r="I78" s="9" t="s">
        <v>2</v>
      </c>
      <c r="J78" s="9" t="s">
        <v>363</v>
      </c>
      <c r="K78" s="9" t="s">
        <v>38</v>
      </c>
      <c r="BG78" s="9">
        <v>12</v>
      </c>
      <c r="BM78" s="11">
        <v>12</v>
      </c>
      <c r="BN78" s="9" t="s">
        <v>104</v>
      </c>
      <c r="BO78" s="10">
        <v>750</v>
      </c>
      <c r="BP78" s="10">
        <f t="shared" si="11"/>
        <v>9000</v>
      </c>
      <c r="BQ78" s="10">
        <f t="shared" si="12"/>
        <v>300</v>
      </c>
      <c r="BR78" s="10">
        <f t="shared" si="13"/>
        <v>3600</v>
      </c>
    </row>
    <row r="79" spans="1:70" s="9" customFormat="1" ht="99.95" customHeight="1" x14ac:dyDescent="0.25">
      <c r="A79" s="12" t="str">
        <f t="shared" si="9"/>
        <v>G8OH0ZG7B7RS9000_4</v>
      </c>
      <c r="B79" s="12" t="str">
        <f t="shared" si="10"/>
        <v>G8OH0ZG7B7RS9000_5</v>
      </c>
      <c r="C79" s="9" t="s">
        <v>106</v>
      </c>
      <c r="D79" s="9" t="s">
        <v>48</v>
      </c>
      <c r="E79" s="9" t="s">
        <v>358</v>
      </c>
      <c r="F79" s="9" t="s">
        <v>17</v>
      </c>
      <c r="G79" s="9" t="s">
        <v>8</v>
      </c>
      <c r="H79" s="9" t="s">
        <v>36</v>
      </c>
      <c r="I79" s="9" t="s">
        <v>2</v>
      </c>
      <c r="J79" s="9" t="s">
        <v>363</v>
      </c>
      <c r="K79" s="9" t="s">
        <v>38</v>
      </c>
      <c r="BG79" s="9">
        <v>12</v>
      </c>
      <c r="BH79" s="9">
        <v>27</v>
      </c>
      <c r="BI79" s="9">
        <v>16</v>
      </c>
      <c r="BJ79" s="9">
        <v>14</v>
      </c>
      <c r="BK79" s="9">
        <v>6</v>
      </c>
      <c r="BM79" s="11">
        <v>75</v>
      </c>
      <c r="BN79" s="9" t="s">
        <v>106</v>
      </c>
      <c r="BO79" s="10">
        <v>895</v>
      </c>
      <c r="BP79" s="10">
        <f t="shared" si="11"/>
        <v>67125</v>
      </c>
      <c r="BQ79" s="10">
        <f t="shared" si="12"/>
        <v>358</v>
      </c>
      <c r="BR79" s="10">
        <f t="shared" si="13"/>
        <v>26850</v>
      </c>
    </row>
    <row r="80" spans="1:70" s="9" customFormat="1" ht="99.95" customHeight="1" x14ac:dyDescent="0.25">
      <c r="A80" s="12" t="str">
        <f t="shared" si="9"/>
        <v>G8QN6TG7I7IS9000_4</v>
      </c>
      <c r="B80" s="12" t="str">
        <f t="shared" si="10"/>
        <v>G8QN6TG7I7IS9000_5</v>
      </c>
      <c r="C80" s="9" t="s">
        <v>154</v>
      </c>
      <c r="D80" s="9" t="s">
        <v>49</v>
      </c>
      <c r="E80" s="9" t="s">
        <v>358</v>
      </c>
      <c r="F80" s="9" t="s">
        <v>17</v>
      </c>
      <c r="G80" s="9" t="s">
        <v>8</v>
      </c>
      <c r="H80" s="9" t="s">
        <v>41</v>
      </c>
      <c r="I80" s="9" t="s">
        <v>2</v>
      </c>
      <c r="J80" s="9" t="s">
        <v>363</v>
      </c>
      <c r="K80" s="9" t="s">
        <v>38</v>
      </c>
      <c r="BG80" s="9">
        <v>12</v>
      </c>
      <c r="BH80" s="9">
        <v>13</v>
      </c>
      <c r="BI80" s="9">
        <v>66</v>
      </c>
      <c r="BJ80" s="9">
        <v>9</v>
      </c>
      <c r="BM80" s="11">
        <v>100</v>
      </c>
      <c r="BN80" s="9" t="s">
        <v>154</v>
      </c>
      <c r="BO80" s="10">
        <v>550</v>
      </c>
      <c r="BP80" s="10">
        <f t="shared" si="11"/>
        <v>55000</v>
      </c>
      <c r="BQ80" s="10">
        <f t="shared" si="12"/>
        <v>220</v>
      </c>
      <c r="BR80" s="10">
        <f t="shared" si="13"/>
        <v>22000</v>
      </c>
    </row>
    <row r="81" spans="1:70" s="9" customFormat="1" ht="99.95" customHeight="1" x14ac:dyDescent="0.25">
      <c r="A81" s="12" t="str">
        <f t="shared" si="9"/>
        <v>G8QN7TG7I7KS9000_4</v>
      </c>
      <c r="B81" s="12" t="str">
        <f t="shared" si="10"/>
        <v>G8QN7TG7I7KS9000_5</v>
      </c>
      <c r="C81" s="9" t="s">
        <v>129</v>
      </c>
      <c r="D81" s="9" t="s">
        <v>49</v>
      </c>
      <c r="E81" s="9" t="s">
        <v>358</v>
      </c>
      <c r="F81" s="9" t="s">
        <v>17</v>
      </c>
      <c r="G81" s="9" t="s">
        <v>8</v>
      </c>
      <c r="H81" s="9" t="s">
        <v>41</v>
      </c>
      <c r="I81" s="9" t="s">
        <v>2</v>
      </c>
      <c r="J81" s="9" t="s">
        <v>363</v>
      </c>
      <c r="K81" s="9" t="s">
        <v>38</v>
      </c>
      <c r="BG81" s="9">
        <v>35</v>
      </c>
      <c r="BH81" s="9">
        <v>9</v>
      </c>
      <c r="BI81" s="9">
        <v>29</v>
      </c>
      <c r="BM81" s="11">
        <v>73</v>
      </c>
      <c r="BN81" s="9" t="s">
        <v>129</v>
      </c>
      <c r="BO81" s="10">
        <v>650</v>
      </c>
      <c r="BP81" s="10">
        <f t="shared" si="11"/>
        <v>47450</v>
      </c>
      <c r="BQ81" s="10">
        <f t="shared" si="12"/>
        <v>260</v>
      </c>
      <c r="BR81" s="10">
        <f t="shared" si="13"/>
        <v>18980</v>
      </c>
    </row>
    <row r="82" spans="1:70" s="9" customFormat="1" ht="99.95" customHeight="1" x14ac:dyDescent="0.25">
      <c r="A82" s="12" t="str">
        <f t="shared" si="9"/>
        <v>G8QO0TG7I7ES9000_4</v>
      </c>
      <c r="B82" s="12" t="str">
        <f t="shared" si="10"/>
        <v>G8QO0TG7I7ES9000_5</v>
      </c>
      <c r="C82" s="9" t="s">
        <v>112</v>
      </c>
      <c r="D82" s="9" t="s">
        <v>49</v>
      </c>
      <c r="E82" s="9" t="s">
        <v>358</v>
      </c>
      <c r="F82" s="9" t="s">
        <v>17</v>
      </c>
      <c r="G82" s="9" t="s">
        <v>8</v>
      </c>
      <c r="H82" s="9" t="s">
        <v>41</v>
      </c>
      <c r="I82" s="9" t="s">
        <v>2</v>
      </c>
      <c r="J82" s="9" t="s">
        <v>363</v>
      </c>
      <c r="K82" s="9" t="s">
        <v>38</v>
      </c>
      <c r="BG82" s="9">
        <v>50</v>
      </c>
      <c r="BH82" s="9">
        <v>19</v>
      </c>
      <c r="BI82" s="9">
        <v>61</v>
      </c>
      <c r="BM82" s="11">
        <v>130</v>
      </c>
      <c r="BN82" s="9" t="s">
        <v>112</v>
      </c>
      <c r="BO82" s="10">
        <v>595</v>
      </c>
      <c r="BP82" s="10">
        <f t="shared" si="11"/>
        <v>77350</v>
      </c>
      <c r="BQ82" s="10">
        <f t="shared" si="12"/>
        <v>238</v>
      </c>
      <c r="BR82" s="10">
        <f t="shared" si="13"/>
        <v>30940</v>
      </c>
    </row>
    <row r="83" spans="1:70" s="9" customFormat="1" ht="99.95" customHeight="1" x14ac:dyDescent="0.25">
      <c r="A83" s="12" t="str">
        <f t="shared" si="9"/>
        <v>G9AAGTFU7DUHGWYN_4</v>
      </c>
      <c r="B83" s="12" t="str">
        <f t="shared" si="10"/>
        <v>G9AAGTFU7DUHGWYN_5</v>
      </c>
      <c r="C83" s="9" t="s">
        <v>113</v>
      </c>
      <c r="D83" s="9" t="s">
        <v>114</v>
      </c>
      <c r="E83" s="9" t="s">
        <v>358</v>
      </c>
      <c r="F83" s="9" t="s">
        <v>17</v>
      </c>
      <c r="G83" s="9" t="s">
        <v>8</v>
      </c>
      <c r="H83" s="9" t="s">
        <v>21</v>
      </c>
      <c r="I83" s="9" t="s">
        <v>2</v>
      </c>
      <c r="J83" s="9" t="s">
        <v>387</v>
      </c>
      <c r="K83" s="9" t="s">
        <v>38</v>
      </c>
      <c r="AU83" s="9">
        <v>2</v>
      </c>
      <c r="AV83" s="9">
        <v>3</v>
      </c>
      <c r="AW83" s="9">
        <v>2</v>
      </c>
      <c r="AX83" s="9">
        <v>2</v>
      </c>
      <c r="BM83" s="11">
        <v>9</v>
      </c>
      <c r="BN83" s="9" t="s">
        <v>113</v>
      </c>
      <c r="BO83" s="10">
        <v>795</v>
      </c>
      <c r="BP83" s="10">
        <f t="shared" si="11"/>
        <v>7155</v>
      </c>
      <c r="BQ83" s="10">
        <f t="shared" si="12"/>
        <v>318</v>
      </c>
      <c r="BR83" s="10">
        <f t="shared" si="13"/>
        <v>2862</v>
      </c>
    </row>
    <row r="84" spans="1:70" s="9" customFormat="1" ht="99.95" customHeight="1" x14ac:dyDescent="0.25">
      <c r="A84" s="12" t="str">
        <f t="shared" si="9"/>
        <v>G9ABTTHI7O6HF4HF_4</v>
      </c>
      <c r="B84" s="12" t="str">
        <f t="shared" si="10"/>
        <v>G9ABTTHI7O6HF4HF_5</v>
      </c>
      <c r="C84" s="9" t="s">
        <v>115</v>
      </c>
      <c r="D84" s="9" t="s">
        <v>18</v>
      </c>
      <c r="E84" s="9" t="s">
        <v>358</v>
      </c>
      <c r="F84" s="9" t="s">
        <v>17</v>
      </c>
      <c r="G84" s="9" t="s">
        <v>8</v>
      </c>
      <c r="H84" s="9" t="s">
        <v>41</v>
      </c>
      <c r="I84" s="9" t="s">
        <v>2</v>
      </c>
      <c r="J84" s="9" t="s">
        <v>406</v>
      </c>
      <c r="K84" s="9" t="s">
        <v>38</v>
      </c>
      <c r="AM84" s="9">
        <v>1</v>
      </c>
      <c r="AR84" s="9">
        <v>6</v>
      </c>
      <c r="AU84" s="9">
        <v>4</v>
      </c>
      <c r="AV84" s="9">
        <v>4</v>
      </c>
      <c r="AW84" s="9">
        <v>2</v>
      </c>
      <c r="BM84" s="11">
        <v>17</v>
      </c>
      <c r="BN84" s="9" t="s">
        <v>115</v>
      </c>
      <c r="BO84" s="10">
        <v>695</v>
      </c>
      <c r="BP84" s="10">
        <f t="shared" si="11"/>
        <v>11815</v>
      </c>
      <c r="BQ84" s="10">
        <f t="shared" si="12"/>
        <v>278</v>
      </c>
      <c r="BR84" s="10">
        <f t="shared" si="13"/>
        <v>4726</v>
      </c>
    </row>
    <row r="85" spans="1:70" s="9" customFormat="1" ht="99.95" customHeight="1" x14ac:dyDescent="0.25">
      <c r="A85" s="12" t="str">
        <f t="shared" si="9"/>
        <v>G9QR0ZG7WCTHY13M_4</v>
      </c>
      <c r="B85" s="12" t="str">
        <f t="shared" si="10"/>
        <v>G9QR0ZG7WCTHY13M_5</v>
      </c>
      <c r="C85" s="9" t="s">
        <v>205</v>
      </c>
      <c r="D85" s="9" t="s">
        <v>66</v>
      </c>
      <c r="E85" s="9" t="s">
        <v>358</v>
      </c>
      <c r="F85" s="9" t="s">
        <v>17</v>
      </c>
      <c r="G85" s="9" t="s">
        <v>8</v>
      </c>
      <c r="H85" s="9" t="s">
        <v>206</v>
      </c>
      <c r="I85" s="9" t="s">
        <v>2</v>
      </c>
      <c r="J85" s="9" t="s">
        <v>390</v>
      </c>
      <c r="K85" s="9" t="s">
        <v>448</v>
      </c>
      <c r="AM85" s="9">
        <v>5</v>
      </c>
      <c r="AR85" s="9">
        <v>7</v>
      </c>
      <c r="AU85" s="9">
        <v>14</v>
      </c>
      <c r="AV85" s="9">
        <v>3</v>
      </c>
      <c r="AW85" s="9">
        <v>1</v>
      </c>
      <c r="AY85" s="9">
        <v>1</v>
      </c>
      <c r="BA85" s="9">
        <v>1</v>
      </c>
      <c r="BM85" s="11">
        <v>32</v>
      </c>
      <c r="BN85" s="9" t="s">
        <v>205</v>
      </c>
      <c r="BO85" s="10">
        <v>1750</v>
      </c>
      <c r="BP85" s="10">
        <f t="shared" si="11"/>
        <v>56000</v>
      </c>
      <c r="BQ85" s="10">
        <f t="shared" si="12"/>
        <v>700</v>
      </c>
      <c r="BR85" s="10">
        <f t="shared" si="13"/>
        <v>22400</v>
      </c>
    </row>
    <row r="86" spans="1:70" s="9" customFormat="1" ht="99.95" customHeight="1" x14ac:dyDescent="0.25">
      <c r="A86" s="12" t="str">
        <f t="shared" si="9"/>
        <v>G9UZ2ZFS75DHHK26_4</v>
      </c>
      <c r="B86" s="12" t="str">
        <f t="shared" si="10"/>
        <v>G9UZ2ZFS75DHHK26_5</v>
      </c>
      <c r="C86" s="9" t="s">
        <v>192</v>
      </c>
      <c r="D86" s="9" t="s">
        <v>63</v>
      </c>
      <c r="E86" s="9" t="s">
        <v>358</v>
      </c>
      <c r="F86" s="9" t="s">
        <v>17</v>
      </c>
      <c r="G86" s="9" t="s">
        <v>8</v>
      </c>
      <c r="H86" s="9" t="s">
        <v>193</v>
      </c>
      <c r="I86" s="9" t="s">
        <v>2</v>
      </c>
      <c r="J86" s="9" t="s">
        <v>369</v>
      </c>
      <c r="K86" s="9" t="s">
        <v>443</v>
      </c>
      <c r="AM86" s="9">
        <v>13</v>
      </c>
      <c r="AR86" s="9">
        <v>20</v>
      </c>
      <c r="AU86" s="9">
        <v>16</v>
      </c>
      <c r="AV86" s="9">
        <v>10</v>
      </c>
      <c r="AX86" s="9">
        <v>4</v>
      </c>
      <c r="AY86" s="9">
        <v>3</v>
      </c>
      <c r="BM86" s="11">
        <v>66</v>
      </c>
      <c r="BN86" s="9" t="s">
        <v>192</v>
      </c>
      <c r="BO86" s="10">
        <v>750</v>
      </c>
      <c r="BP86" s="10">
        <f t="shared" si="11"/>
        <v>49500</v>
      </c>
      <c r="BQ86" s="10">
        <f t="shared" si="12"/>
        <v>300</v>
      </c>
      <c r="BR86" s="10">
        <f t="shared" si="13"/>
        <v>19800</v>
      </c>
    </row>
    <row r="87" spans="1:70" s="9" customFormat="1" ht="99.95" customHeight="1" x14ac:dyDescent="0.25">
      <c r="A87" s="12" t="str">
        <f t="shared" si="9"/>
        <v>G9VC8ZHU7LBV3836_4</v>
      </c>
      <c r="B87" s="12" t="str">
        <f t="shared" si="10"/>
        <v>G9VC8ZHU7LBV3836_5</v>
      </c>
      <c r="C87" s="9" t="s">
        <v>157</v>
      </c>
      <c r="D87" s="9" t="s">
        <v>65</v>
      </c>
      <c r="E87" s="9" t="s">
        <v>358</v>
      </c>
      <c r="F87" s="9" t="s">
        <v>17</v>
      </c>
      <c r="G87" s="9" t="s">
        <v>8</v>
      </c>
      <c r="H87" s="9" t="s">
        <v>98</v>
      </c>
      <c r="I87" s="9" t="s">
        <v>2</v>
      </c>
      <c r="J87" s="9" t="s">
        <v>362</v>
      </c>
      <c r="K87" s="9" t="s">
        <v>143</v>
      </c>
      <c r="AU87" s="9">
        <v>1</v>
      </c>
      <c r="AV87" s="9">
        <v>2</v>
      </c>
      <c r="AW87" s="9">
        <v>3</v>
      </c>
      <c r="AX87" s="9">
        <v>4</v>
      </c>
      <c r="AY87" s="9">
        <v>5</v>
      </c>
      <c r="BA87" s="9">
        <v>3</v>
      </c>
      <c r="BC87" s="9">
        <v>1</v>
      </c>
      <c r="BM87" s="11">
        <v>19</v>
      </c>
      <c r="BN87" s="9" t="s">
        <v>157</v>
      </c>
      <c r="BO87" s="10">
        <v>595</v>
      </c>
      <c r="BP87" s="10">
        <f t="shared" si="11"/>
        <v>11305</v>
      </c>
      <c r="BQ87" s="10">
        <f t="shared" si="12"/>
        <v>238</v>
      </c>
      <c r="BR87" s="10">
        <f t="shared" si="13"/>
        <v>4522</v>
      </c>
    </row>
    <row r="88" spans="1:70" s="9" customFormat="1" ht="99.95" customHeight="1" x14ac:dyDescent="0.25">
      <c r="A88" s="12" t="str">
        <f t="shared" si="9"/>
        <v>G9WL9TFHMJLHRTYN_4</v>
      </c>
      <c r="B88" s="12" t="str">
        <f t="shared" si="10"/>
        <v>G9WL9TFHMJLHRTYN_5</v>
      </c>
      <c r="C88" s="9" t="s">
        <v>158</v>
      </c>
      <c r="D88" s="9" t="s">
        <v>18</v>
      </c>
      <c r="E88" s="9" t="s">
        <v>358</v>
      </c>
      <c r="F88" s="9" t="s">
        <v>17</v>
      </c>
      <c r="G88" s="9" t="s">
        <v>8</v>
      </c>
      <c r="H88" s="9" t="s">
        <v>68</v>
      </c>
      <c r="I88" s="9" t="s">
        <v>2</v>
      </c>
      <c r="J88" s="9" t="s">
        <v>374</v>
      </c>
      <c r="K88" s="9" t="s">
        <v>445</v>
      </c>
      <c r="BG88" s="9">
        <v>21</v>
      </c>
      <c r="BH88" s="9">
        <v>16</v>
      </c>
      <c r="BM88" s="11">
        <v>37</v>
      </c>
      <c r="BN88" s="9" t="s">
        <v>158</v>
      </c>
      <c r="BO88" s="10">
        <v>895</v>
      </c>
      <c r="BP88" s="10">
        <f t="shared" si="11"/>
        <v>33115</v>
      </c>
      <c r="BQ88" s="10">
        <f t="shared" si="12"/>
        <v>358</v>
      </c>
      <c r="BR88" s="10">
        <f t="shared" si="13"/>
        <v>13246</v>
      </c>
    </row>
    <row r="89" spans="1:70" s="9" customFormat="1" ht="99.95" customHeight="1" x14ac:dyDescent="0.25">
      <c r="A89" s="12" t="str">
        <f t="shared" si="9"/>
        <v>G9WV6ZG7BSDS9000_4</v>
      </c>
      <c r="B89" s="12" t="str">
        <f t="shared" si="10"/>
        <v>G9WV6ZG7BSDS9000_5</v>
      </c>
      <c r="C89" s="9" t="s">
        <v>159</v>
      </c>
      <c r="D89" s="9" t="s">
        <v>63</v>
      </c>
      <c r="E89" s="9" t="s">
        <v>358</v>
      </c>
      <c r="F89" s="9" t="s">
        <v>17</v>
      </c>
      <c r="G89" s="9" t="s">
        <v>8</v>
      </c>
      <c r="H89" s="9" t="s">
        <v>160</v>
      </c>
      <c r="I89" s="9" t="s">
        <v>2</v>
      </c>
      <c r="J89" s="9" t="s">
        <v>363</v>
      </c>
      <c r="K89" s="9" t="s">
        <v>38</v>
      </c>
      <c r="AM89" s="9">
        <v>4</v>
      </c>
      <c r="AR89" s="9">
        <v>5</v>
      </c>
      <c r="AU89" s="9">
        <v>9</v>
      </c>
      <c r="AV89" s="9">
        <v>6</v>
      </c>
      <c r="AW89" s="9">
        <v>6</v>
      </c>
      <c r="AX89" s="9">
        <v>3</v>
      </c>
      <c r="AY89" s="9">
        <v>3</v>
      </c>
      <c r="BA89" s="9">
        <v>1</v>
      </c>
      <c r="BM89" s="11">
        <v>37</v>
      </c>
      <c r="BN89" s="9" t="s">
        <v>159</v>
      </c>
      <c r="BO89" s="10">
        <v>795</v>
      </c>
      <c r="BP89" s="10">
        <f t="shared" si="11"/>
        <v>29415</v>
      </c>
      <c r="BQ89" s="10">
        <f t="shared" si="12"/>
        <v>318</v>
      </c>
      <c r="BR89" s="10">
        <f t="shared" si="13"/>
        <v>11766</v>
      </c>
    </row>
    <row r="90" spans="1:70" s="9" customFormat="1" ht="99.95" customHeight="1" x14ac:dyDescent="0.25">
      <c r="A90" s="12" t="str">
        <f t="shared" ref="A90:A125" si="14">CONCATENATE(C90,"_4")</f>
        <v>G9XF1ZG7B7PS9000_4</v>
      </c>
      <c r="B90" s="12" t="str">
        <f t="shared" ref="B90:B121" si="15">CONCATENATE(C90,"_5")</f>
        <v>G9XF1ZG7B7PS9000_5</v>
      </c>
      <c r="C90" s="9" t="s">
        <v>166</v>
      </c>
      <c r="D90" s="9" t="s">
        <v>101</v>
      </c>
      <c r="E90" s="9" t="s">
        <v>358</v>
      </c>
      <c r="F90" s="9" t="s">
        <v>17</v>
      </c>
      <c r="G90" s="9" t="s">
        <v>8</v>
      </c>
      <c r="H90" s="9" t="s">
        <v>167</v>
      </c>
      <c r="I90" s="9" t="s">
        <v>2</v>
      </c>
      <c r="J90" s="9" t="s">
        <v>363</v>
      </c>
      <c r="K90" s="9" t="s">
        <v>38</v>
      </c>
      <c r="AM90" s="9">
        <v>3</v>
      </c>
      <c r="AR90" s="9">
        <v>4</v>
      </c>
      <c r="AU90" s="9">
        <v>3</v>
      </c>
      <c r="AV90" s="9">
        <v>2</v>
      </c>
      <c r="AW90" s="9">
        <v>1</v>
      </c>
      <c r="AY90" s="9">
        <v>1</v>
      </c>
      <c r="BM90" s="11">
        <v>14</v>
      </c>
      <c r="BN90" s="9" t="s">
        <v>166</v>
      </c>
      <c r="BO90" s="10">
        <v>1750</v>
      </c>
      <c r="BP90" s="10">
        <f t="shared" si="11"/>
        <v>24500</v>
      </c>
      <c r="BQ90" s="10">
        <f t="shared" si="12"/>
        <v>700</v>
      </c>
      <c r="BR90" s="10">
        <f t="shared" si="13"/>
        <v>9800</v>
      </c>
    </row>
    <row r="91" spans="1:70" s="9" customFormat="1" ht="99.95" customHeight="1" x14ac:dyDescent="0.25">
      <c r="A91" s="12" t="str">
        <f t="shared" si="14"/>
        <v>G9ZN5TG7I8GR3722_4</v>
      </c>
      <c r="B91" s="12" t="str">
        <f t="shared" si="15"/>
        <v>G9ZN5TG7I8GR3722_5</v>
      </c>
      <c r="C91" s="9" t="s">
        <v>173</v>
      </c>
      <c r="D91" s="9" t="s">
        <v>63</v>
      </c>
      <c r="E91" s="9" t="s">
        <v>358</v>
      </c>
      <c r="F91" s="9" t="s">
        <v>17</v>
      </c>
      <c r="G91" s="9" t="s">
        <v>8</v>
      </c>
      <c r="H91" s="9" t="s">
        <v>41</v>
      </c>
      <c r="I91" s="9" t="s">
        <v>2</v>
      </c>
      <c r="J91" s="9" t="s">
        <v>371</v>
      </c>
      <c r="K91" s="9" t="s">
        <v>120</v>
      </c>
      <c r="AM91" s="9">
        <v>1</v>
      </c>
      <c r="AR91" s="9">
        <v>7</v>
      </c>
      <c r="AU91" s="9">
        <v>26</v>
      </c>
      <c r="AV91" s="9">
        <v>17</v>
      </c>
      <c r="AW91" s="9">
        <v>1</v>
      </c>
      <c r="AX91" s="9">
        <v>1</v>
      </c>
      <c r="BM91" s="11">
        <v>53</v>
      </c>
      <c r="BN91" s="9" t="s">
        <v>173</v>
      </c>
      <c r="BO91" s="10">
        <v>550</v>
      </c>
      <c r="BP91" s="10">
        <f t="shared" si="11"/>
        <v>29150</v>
      </c>
      <c r="BQ91" s="10">
        <f t="shared" si="12"/>
        <v>220</v>
      </c>
      <c r="BR91" s="10">
        <f t="shared" si="13"/>
        <v>11660</v>
      </c>
    </row>
    <row r="92" spans="1:70" s="9" customFormat="1" ht="99.95" customHeight="1" x14ac:dyDescent="0.25">
      <c r="A92" s="12" t="str">
        <f t="shared" si="14"/>
        <v>G9ZN5TG7I8GV3836_4</v>
      </c>
      <c r="B92" s="12" t="str">
        <f t="shared" si="15"/>
        <v>G9ZN5TG7I8GV3836_5</v>
      </c>
      <c r="C92" s="9" t="s">
        <v>168</v>
      </c>
      <c r="D92" s="9" t="s">
        <v>63</v>
      </c>
      <c r="E92" s="9" t="s">
        <v>358</v>
      </c>
      <c r="F92" s="9" t="s">
        <v>17</v>
      </c>
      <c r="G92" s="9" t="s">
        <v>8</v>
      </c>
      <c r="H92" s="9" t="s">
        <v>41</v>
      </c>
      <c r="I92" s="9" t="s">
        <v>2</v>
      </c>
      <c r="J92" s="9" t="s">
        <v>362</v>
      </c>
      <c r="K92" s="9" t="s">
        <v>143</v>
      </c>
      <c r="AR92" s="9">
        <v>1</v>
      </c>
      <c r="AU92" s="9">
        <v>1</v>
      </c>
      <c r="AV92" s="9">
        <v>2</v>
      </c>
      <c r="AW92" s="9">
        <v>1</v>
      </c>
      <c r="AX92" s="9">
        <v>2</v>
      </c>
      <c r="BM92" s="11">
        <v>7</v>
      </c>
      <c r="BN92" s="9" t="s">
        <v>168</v>
      </c>
      <c r="BO92" s="10">
        <v>550</v>
      </c>
      <c r="BP92" s="10">
        <f t="shared" si="11"/>
        <v>3850</v>
      </c>
      <c r="BQ92" s="10">
        <f t="shared" si="12"/>
        <v>220</v>
      </c>
      <c r="BR92" s="10">
        <f t="shared" si="13"/>
        <v>1540</v>
      </c>
    </row>
    <row r="93" spans="1:70" s="9" customFormat="1" ht="99.95" customHeight="1" x14ac:dyDescent="0.25">
      <c r="A93" s="12" t="str">
        <f t="shared" si="14"/>
        <v>G9ZU0THI7QAHH4JL_4</v>
      </c>
      <c r="B93" s="12" t="str">
        <f t="shared" si="15"/>
        <v>G9ZU0THI7QAHH4JL_5</v>
      </c>
      <c r="C93" s="9" t="s">
        <v>180</v>
      </c>
      <c r="D93" s="9" t="s">
        <v>18</v>
      </c>
      <c r="E93" s="9" t="s">
        <v>358</v>
      </c>
      <c r="F93" s="9" t="s">
        <v>17</v>
      </c>
      <c r="G93" s="9" t="s">
        <v>8</v>
      </c>
      <c r="H93" s="9" t="s">
        <v>21</v>
      </c>
      <c r="I93" s="9" t="s">
        <v>2</v>
      </c>
      <c r="J93" s="9" t="s">
        <v>383</v>
      </c>
      <c r="K93" s="9" t="s">
        <v>466</v>
      </c>
      <c r="AR93" s="9">
        <v>10</v>
      </c>
      <c r="AU93" s="9">
        <v>2</v>
      </c>
      <c r="AV93" s="9">
        <v>2</v>
      </c>
      <c r="BM93" s="11">
        <v>14</v>
      </c>
      <c r="BN93" s="9" t="s">
        <v>180</v>
      </c>
      <c r="BO93" s="10">
        <v>795</v>
      </c>
      <c r="BP93" s="10">
        <f t="shared" si="11"/>
        <v>11130</v>
      </c>
      <c r="BQ93" s="10">
        <f t="shared" si="12"/>
        <v>318</v>
      </c>
      <c r="BR93" s="10">
        <f t="shared" si="13"/>
        <v>4452</v>
      </c>
    </row>
    <row r="94" spans="1:70" s="9" customFormat="1" ht="99.95" customHeight="1" x14ac:dyDescent="0.25">
      <c r="A94" s="12" t="str">
        <f t="shared" si="14"/>
        <v>GKCZMTFJOAQS83507S_4</v>
      </c>
      <c r="B94" s="12" t="str">
        <f t="shared" si="15"/>
        <v>GKCZMTFJOAQS83507S_5</v>
      </c>
      <c r="C94" s="9" t="s">
        <v>282</v>
      </c>
      <c r="D94" s="9" t="s">
        <v>93</v>
      </c>
      <c r="E94" s="9" t="s">
        <v>358</v>
      </c>
      <c r="F94" s="9" t="s">
        <v>17</v>
      </c>
      <c r="G94" s="9" t="s">
        <v>8</v>
      </c>
      <c r="H94" s="9" t="s">
        <v>280</v>
      </c>
      <c r="I94" s="9" t="s">
        <v>2</v>
      </c>
      <c r="J94" s="9" t="s">
        <v>377</v>
      </c>
      <c r="K94" s="9" t="s">
        <v>40</v>
      </c>
      <c r="AM94" s="9">
        <v>2</v>
      </c>
      <c r="AR94" s="9">
        <v>2</v>
      </c>
      <c r="AU94" s="9">
        <v>1</v>
      </c>
      <c r="AV94" s="9">
        <v>2</v>
      </c>
      <c r="BM94" s="11">
        <v>7</v>
      </c>
      <c r="BN94" s="9" t="s">
        <v>282</v>
      </c>
      <c r="BO94" s="10">
        <v>3450</v>
      </c>
      <c r="BP94" s="10">
        <f t="shared" si="11"/>
        <v>24150</v>
      </c>
      <c r="BQ94" s="10">
        <f t="shared" si="12"/>
        <v>1380</v>
      </c>
      <c r="BR94" s="10">
        <f t="shared" si="13"/>
        <v>9660</v>
      </c>
    </row>
    <row r="95" spans="1:70" s="9" customFormat="1" ht="99.95" customHeight="1" x14ac:dyDescent="0.25">
      <c r="A95" s="12" t="str">
        <f t="shared" si="14"/>
        <v>GN051KF60A7S8056_4</v>
      </c>
      <c r="B95" s="12" t="str">
        <f t="shared" si="15"/>
        <v>GN051KF60A7S8056_5</v>
      </c>
      <c r="C95" s="9" t="s">
        <v>201</v>
      </c>
      <c r="D95" s="9" t="s">
        <v>85</v>
      </c>
      <c r="E95" s="9" t="s">
        <v>358</v>
      </c>
      <c r="F95" s="9" t="s">
        <v>17</v>
      </c>
      <c r="G95" s="9" t="s">
        <v>8</v>
      </c>
      <c r="H95" s="9" t="s">
        <v>41</v>
      </c>
      <c r="I95" s="9" t="s">
        <v>2</v>
      </c>
      <c r="J95" s="9" t="s">
        <v>393</v>
      </c>
      <c r="K95" s="9" t="s">
        <v>92</v>
      </c>
      <c r="AM95" s="9">
        <v>7</v>
      </c>
      <c r="AR95" s="9">
        <v>8</v>
      </c>
      <c r="AU95" s="9">
        <v>7</v>
      </c>
      <c r="BM95" s="11">
        <v>22</v>
      </c>
      <c r="BN95" s="9" t="s">
        <v>201</v>
      </c>
      <c r="BO95" s="10">
        <v>445</v>
      </c>
      <c r="BP95" s="10">
        <f t="shared" si="11"/>
        <v>9790</v>
      </c>
      <c r="BQ95" s="10">
        <f t="shared" si="12"/>
        <v>178</v>
      </c>
      <c r="BR95" s="10">
        <f t="shared" si="13"/>
        <v>3916</v>
      </c>
    </row>
    <row r="96" spans="1:70" s="9" customFormat="1" ht="99.95" customHeight="1" x14ac:dyDescent="0.25">
      <c r="A96" s="12" t="str">
        <f t="shared" si="14"/>
        <v>GN450KF63A5S8054_4</v>
      </c>
      <c r="B96" s="12" t="str">
        <f t="shared" si="15"/>
        <v>GN450KF63A5S8054_5</v>
      </c>
      <c r="C96" s="9" t="s">
        <v>215</v>
      </c>
      <c r="D96" s="9" t="s">
        <v>202</v>
      </c>
      <c r="E96" s="9" t="s">
        <v>358</v>
      </c>
      <c r="F96" s="9" t="s">
        <v>17</v>
      </c>
      <c r="G96" s="9" t="s">
        <v>8</v>
      </c>
      <c r="H96" s="9" t="s">
        <v>25</v>
      </c>
      <c r="I96" s="9" t="s">
        <v>2</v>
      </c>
      <c r="J96" s="9" t="s">
        <v>395</v>
      </c>
      <c r="K96" s="9" t="s">
        <v>92</v>
      </c>
      <c r="AM96" s="9">
        <v>7</v>
      </c>
      <c r="AR96" s="9">
        <v>6</v>
      </c>
      <c r="AU96" s="9">
        <v>6</v>
      </c>
      <c r="BM96" s="11">
        <v>19</v>
      </c>
      <c r="BN96" s="9" t="s">
        <v>215</v>
      </c>
      <c r="BO96" s="10">
        <v>595</v>
      </c>
      <c r="BP96" s="10">
        <f t="shared" si="11"/>
        <v>11305</v>
      </c>
      <c r="BQ96" s="10">
        <f t="shared" si="12"/>
        <v>238</v>
      </c>
      <c r="BR96" s="10">
        <f t="shared" si="13"/>
        <v>4522</v>
      </c>
    </row>
    <row r="97" spans="1:70" s="9" customFormat="1" ht="99.95" customHeight="1" x14ac:dyDescent="0.25">
      <c r="A97" s="12" t="str">
        <f t="shared" si="14"/>
        <v>GV31XTGEY11X0863_4</v>
      </c>
      <c r="B97" s="12" t="str">
        <f t="shared" si="15"/>
        <v>GV31XTGEY11X0863_5</v>
      </c>
      <c r="C97" s="9" t="s">
        <v>241</v>
      </c>
      <c r="D97" s="9" t="s">
        <v>122</v>
      </c>
      <c r="E97" s="9" t="s">
        <v>358</v>
      </c>
      <c r="F97" s="9" t="s">
        <v>17</v>
      </c>
      <c r="G97" s="9" t="s">
        <v>8</v>
      </c>
      <c r="H97" s="9" t="s">
        <v>242</v>
      </c>
      <c r="I97" s="9" t="s">
        <v>2</v>
      </c>
      <c r="J97" s="9" t="s">
        <v>389</v>
      </c>
      <c r="K97" s="9" t="s">
        <v>54</v>
      </c>
      <c r="AR97" s="9">
        <v>4</v>
      </c>
      <c r="AU97" s="9">
        <v>2</v>
      </c>
      <c r="BM97" s="11">
        <v>6</v>
      </c>
      <c r="BN97" s="9" t="s">
        <v>241</v>
      </c>
      <c r="BO97" s="10">
        <v>650</v>
      </c>
      <c r="BP97" s="10">
        <f t="shared" si="11"/>
        <v>3900</v>
      </c>
      <c r="BQ97" s="10">
        <f t="shared" si="12"/>
        <v>260</v>
      </c>
      <c r="BR97" s="10">
        <f t="shared" si="13"/>
        <v>1560</v>
      </c>
    </row>
    <row r="98" spans="1:70" s="9" customFormat="1" ht="99.95" customHeight="1" x14ac:dyDescent="0.25">
      <c r="A98" s="12" t="str">
        <f t="shared" si="14"/>
        <v>GV37ATHU7OAM0650_4</v>
      </c>
      <c r="B98" s="12" t="str">
        <f t="shared" si="15"/>
        <v>GV37ATHU7OAM0650_5</v>
      </c>
      <c r="C98" s="9" t="s">
        <v>251</v>
      </c>
      <c r="D98" s="9" t="s">
        <v>122</v>
      </c>
      <c r="E98" s="9" t="s">
        <v>358</v>
      </c>
      <c r="F98" s="9" t="s">
        <v>17</v>
      </c>
      <c r="G98" s="9" t="s">
        <v>8</v>
      </c>
      <c r="H98" s="9" t="s">
        <v>41</v>
      </c>
      <c r="I98" s="9" t="s">
        <v>2</v>
      </c>
      <c r="J98" s="9" t="s">
        <v>428</v>
      </c>
      <c r="K98" s="9" t="s">
        <v>209</v>
      </c>
      <c r="AM98" s="9">
        <v>4</v>
      </c>
      <c r="BM98" s="11">
        <v>4</v>
      </c>
      <c r="BN98" s="9" t="s">
        <v>251</v>
      </c>
      <c r="BO98" s="10">
        <v>595</v>
      </c>
      <c r="BP98" s="10">
        <f t="shared" si="11"/>
        <v>2380</v>
      </c>
      <c r="BQ98" s="10">
        <f t="shared" si="12"/>
        <v>238</v>
      </c>
      <c r="BR98" s="10">
        <f t="shared" si="13"/>
        <v>952</v>
      </c>
    </row>
    <row r="99" spans="1:70" s="9" customFormat="1" ht="99.95" customHeight="1" x14ac:dyDescent="0.25">
      <c r="A99" s="12" t="str">
        <f t="shared" si="14"/>
        <v>GV40ATGEY34S9000_4</v>
      </c>
      <c r="B99" s="12" t="str">
        <f t="shared" si="15"/>
        <v>GV40ATGEY34S9000_5</v>
      </c>
      <c r="C99" s="9" t="s">
        <v>252</v>
      </c>
      <c r="D99" s="9" t="s">
        <v>122</v>
      </c>
      <c r="E99" s="9" t="s">
        <v>358</v>
      </c>
      <c r="F99" s="9" t="s">
        <v>17</v>
      </c>
      <c r="G99" s="9" t="s">
        <v>8</v>
      </c>
      <c r="H99" s="9" t="s">
        <v>41</v>
      </c>
      <c r="I99" s="9" t="s">
        <v>2</v>
      </c>
      <c r="J99" s="9" t="s">
        <v>363</v>
      </c>
      <c r="K99" s="9" t="s">
        <v>38</v>
      </c>
      <c r="AM99" s="9">
        <v>10</v>
      </c>
      <c r="AR99" s="9">
        <v>6</v>
      </c>
      <c r="AU99" s="9">
        <v>10</v>
      </c>
      <c r="AV99" s="9">
        <v>3</v>
      </c>
      <c r="AW99" s="9">
        <v>1</v>
      </c>
      <c r="AY99" s="9">
        <v>2</v>
      </c>
      <c r="BA99" s="9">
        <v>3</v>
      </c>
      <c r="BM99" s="11">
        <v>35</v>
      </c>
      <c r="BN99" s="9" t="s">
        <v>252</v>
      </c>
      <c r="BO99" s="10">
        <v>850</v>
      </c>
      <c r="BP99" s="10">
        <f t="shared" ref="BP99:BP125" si="16">BO99*BM99</f>
        <v>29750</v>
      </c>
      <c r="BQ99" s="10">
        <f t="shared" ref="BQ99:BQ125" si="17">ROUND(BO99/2.5,5)</f>
        <v>340</v>
      </c>
      <c r="BR99" s="10">
        <f t="shared" ref="BR99:BR125" si="18">BQ99*BM99</f>
        <v>11900</v>
      </c>
    </row>
    <row r="100" spans="1:70" s="9" customFormat="1" ht="99.95" customHeight="1" x14ac:dyDescent="0.25">
      <c r="A100" s="12" t="str">
        <f t="shared" si="14"/>
        <v>GV62ATGEZ18S8102_4</v>
      </c>
      <c r="B100" s="12" t="str">
        <f t="shared" si="15"/>
        <v>GV62ATGEZ18S8102_5</v>
      </c>
      <c r="C100" s="9" t="s">
        <v>243</v>
      </c>
      <c r="D100" s="9" t="s">
        <v>122</v>
      </c>
      <c r="E100" s="9" t="s">
        <v>358</v>
      </c>
      <c r="F100" s="9" t="s">
        <v>17</v>
      </c>
      <c r="G100" s="9" t="s">
        <v>8</v>
      </c>
      <c r="H100" s="9" t="s">
        <v>244</v>
      </c>
      <c r="I100" s="9" t="s">
        <v>2</v>
      </c>
      <c r="J100" s="9" t="s">
        <v>417</v>
      </c>
      <c r="K100" s="9" t="s">
        <v>60</v>
      </c>
      <c r="AM100" s="9">
        <v>1</v>
      </c>
      <c r="AR100" s="9">
        <v>8</v>
      </c>
      <c r="AU100" s="9">
        <v>3</v>
      </c>
      <c r="BM100" s="11">
        <v>12</v>
      </c>
      <c r="BN100" s="9" t="s">
        <v>243</v>
      </c>
      <c r="BO100" s="10">
        <v>895</v>
      </c>
      <c r="BP100" s="10">
        <f t="shared" si="16"/>
        <v>10740</v>
      </c>
      <c r="BQ100" s="10">
        <f t="shared" si="17"/>
        <v>358</v>
      </c>
      <c r="BR100" s="10">
        <f t="shared" si="18"/>
        <v>4296</v>
      </c>
    </row>
    <row r="101" spans="1:70" s="9" customFormat="1" ht="99.95" customHeight="1" x14ac:dyDescent="0.25">
      <c r="A101" s="12" t="str">
        <f t="shared" si="14"/>
        <v>GV68AZG7B7QS9000_4</v>
      </c>
      <c r="B101" s="12" t="str">
        <f t="shared" si="15"/>
        <v>GV68AZG7B7QS9000_5</v>
      </c>
      <c r="C101" s="9" t="s">
        <v>245</v>
      </c>
      <c r="D101" s="9" t="s">
        <v>169</v>
      </c>
      <c r="E101" s="9" t="s">
        <v>358</v>
      </c>
      <c r="F101" s="9" t="s">
        <v>17</v>
      </c>
      <c r="G101" s="9" t="s">
        <v>8</v>
      </c>
      <c r="H101" s="9" t="s">
        <v>36</v>
      </c>
      <c r="I101" s="9" t="s">
        <v>2</v>
      </c>
      <c r="J101" s="9" t="s">
        <v>363</v>
      </c>
      <c r="K101" s="9" t="s">
        <v>38</v>
      </c>
      <c r="AM101" s="9">
        <v>5</v>
      </c>
      <c r="AR101" s="9">
        <v>8</v>
      </c>
      <c r="AU101" s="9">
        <v>11</v>
      </c>
      <c r="AV101" s="9">
        <v>15</v>
      </c>
      <c r="AW101" s="9">
        <v>8</v>
      </c>
      <c r="AX101" s="9">
        <v>4</v>
      </c>
      <c r="AY101" s="9">
        <v>1</v>
      </c>
      <c r="BM101" s="11">
        <v>52</v>
      </c>
      <c r="BN101" s="9" t="s">
        <v>245</v>
      </c>
      <c r="BO101" s="10">
        <v>795</v>
      </c>
      <c r="BP101" s="10">
        <f t="shared" si="16"/>
        <v>41340</v>
      </c>
      <c r="BQ101" s="10">
        <f t="shared" si="17"/>
        <v>318</v>
      </c>
      <c r="BR101" s="10">
        <f t="shared" si="18"/>
        <v>16536</v>
      </c>
    </row>
    <row r="102" spans="1:70" s="9" customFormat="1" ht="99.95" customHeight="1" x14ac:dyDescent="0.25">
      <c r="A102" s="12" t="str">
        <f t="shared" si="14"/>
        <v>GV72AZG7B7RS9000_4</v>
      </c>
      <c r="B102" s="12" t="str">
        <f t="shared" si="15"/>
        <v>GV72AZG7B7RS9000_5</v>
      </c>
      <c r="C102" s="9" t="s">
        <v>253</v>
      </c>
      <c r="D102" s="9" t="s">
        <v>169</v>
      </c>
      <c r="E102" s="9" t="s">
        <v>358</v>
      </c>
      <c r="F102" s="9" t="s">
        <v>17</v>
      </c>
      <c r="G102" s="9" t="s">
        <v>8</v>
      </c>
      <c r="H102" s="9" t="s">
        <v>36</v>
      </c>
      <c r="I102" s="9" t="s">
        <v>2</v>
      </c>
      <c r="J102" s="9" t="s">
        <v>363</v>
      </c>
      <c r="K102" s="9" t="s">
        <v>38</v>
      </c>
      <c r="AM102" s="9">
        <v>10</v>
      </c>
      <c r="AR102" s="9">
        <v>15</v>
      </c>
      <c r="AU102" s="9">
        <v>11</v>
      </c>
      <c r="AV102" s="9">
        <v>12</v>
      </c>
      <c r="AW102" s="9">
        <v>7</v>
      </c>
      <c r="AX102" s="9">
        <v>2</v>
      </c>
      <c r="AY102" s="9">
        <v>3</v>
      </c>
      <c r="BA102" s="9">
        <v>2</v>
      </c>
      <c r="BC102" s="9">
        <v>1</v>
      </c>
      <c r="BM102" s="11">
        <v>63</v>
      </c>
      <c r="BN102" s="9" t="s">
        <v>253</v>
      </c>
      <c r="BO102" s="10">
        <v>895</v>
      </c>
      <c r="BP102" s="10">
        <f t="shared" si="16"/>
        <v>56385</v>
      </c>
      <c r="BQ102" s="10">
        <f t="shared" si="17"/>
        <v>358</v>
      </c>
      <c r="BR102" s="10">
        <f t="shared" si="18"/>
        <v>22554</v>
      </c>
    </row>
    <row r="103" spans="1:70" s="9" customFormat="1" ht="99.95" customHeight="1" x14ac:dyDescent="0.25">
      <c r="A103" s="12" t="str">
        <f t="shared" si="14"/>
        <v>GV80AZFSSH0HN3SK_4</v>
      </c>
      <c r="B103" s="12" t="str">
        <f t="shared" si="15"/>
        <v>GV80AZFSSH0HN3SK_5</v>
      </c>
      <c r="C103" s="9" t="s">
        <v>248</v>
      </c>
      <c r="D103" s="9" t="s">
        <v>122</v>
      </c>
      <c r="E103" s="9" t="s">
        <v>358</v>
      </c>
      <c r="F103" s="9" t="s">
        <v>17</v>
      </c>
      <c r="G103" s="9" t="s">
        <v>8</v>
      </c>
      <c r="H103" s="9" t="s">
        <v>36</v>
      </c>
      <c r="I103" s="9" t="s">
        <v>2</v>
      </c>
      <c r="J103" s="9" t="s">
        <v>375</v>
      </c>
      <c r="K103" s="9" t="s">
        <v>463</v>
      </c>
      <c r="AM103" s="9">
        <v>4</v>
      </c>
      <c r="AR103" s="9">
        <v>9</v>
      </c>
      <c r="AU103" s="9">
        <v>15</v>
      </c>
      <c r="AV103" s="9">
        <v>11</v>
      </c>
      <c r="AW103" s="9">
        <v>7</v>
      </c>
      <c r="AX103" s="9">
        <v>7</v>
      </c>
      <c r="AY103" s="9">
        <v>2</v>
      </c>
      <c r="BA103" s="9">
        <v>1</v>
      </c>
      <c r="BM103" s="11">
        <v>56</v>
      </c>
      <c r="BN103" s="9" t="s">
        <v>248</v>
      </c>
      <c r="BO103" s="10">
        <v>895</v>
      </c>
      <c r="BP103" s="10">
        <f t="shared" si="16"/>
        <v>50120</v>
      </c>
      <c r="BQ103" s="10">
        <f t="shared" si="17"/>
        <v>358</v>
      </c>
      <c r="BR103" s="10">
        <f t="shared" si="18"/>
        <v>20048</v>
      </c>
    </row>
    <row r="104" spans="1:70" s="9" customFormat="1" ht="99.95" customHeight="1" x14ac:dyDescent="0.25">
      <c r="A104" s="12" t="str">
        <f t="shared" si="14"/>
        <v>GVAQHTFS6MTHN3IF_4</v>
      </c>
      <c r="B104" s="12" t="str">
        <f t="shared" si="15"/>
        <v>GVAQHTFS6MTHN3IF_5</v>
      </c>
      <c r="C104" s="9" t="s">
        <v>249</v>
      </c>
      <c r="D104" s="9" t="s">
        <v>122</v>
      </c>
      <c r="E104" s="9" t="s">
        <v>358</v>
      </c>
      <c r="F104" s="9" t="s">
        <v>17</v>
      </c>
      <c r="G104" s="9" t="s">
        <v>8</v>
      </c>
      <c r="H104" s="9" t="s">
        <v>250</v>
      </c>
      <c r="I104" s="9" t="s">
        <v>2</v>
      </c>
      <c r="J104" s="9" t="s">
        <v>396</v>
      </c>
      <c r="K104" s="9" t="s">
        <v>449</v>
      </c>
      <c r="AM104" s="9">
        <v>1</v>
      </c>
      <c r="AU104" s="9">
        <v>8</v>
      </c>
      <c r="AV104" s="9">
        <v>5</v>
      </c>
      <c r="BM104" s="11">
        <v>14</v>
      </c>
      <c r="BN104" s="9" t="s">
        <v>249</v>
      </c>
      <c r="BO104" s="10">
        <v>950</v>
      </c>
      <c r="BP104" s="10">
        <f t="shared" si="16"/>
        <v>13300</v>
      </c>
      <c r="BQ104" s="10">
        <f t="shared" si="17"/>
        <v>380</v>
      </c>
      <c r="BR104" s="10">
        <f t="shared" si="18"/>
        <v>5320</v>
      </c>
    </row>
    <row r="105" spans="1:70" s="9" customFormat="1" ht="99.95" customHeight="1" x14ac:dyDescent="0.25">
      <c r="A105" s="12" t="str">
        <f t="shared" si="14"/>
        <v>GVSFXTIS1PJHGYAN_4</v>
      </c>
      <c r="B105" s="12" t="str">
        <f t="shared" si="15"/>
        <v>GVSFXTIS1PJHGYAN_5</v>
      </c>
      <c r="C105" s="9" t="s">
        <v>255</v>
      </c>
      <c r="D105" s="9" t="s">
        <v>122</v>
      </c>
      <c r="E105" s="9" t="s">
        <v>358</v>
      </c>
      <c r="F105" s="9" t="s">
        <v>17</v>
      </c>
      <c r="G105" s="9" t="s">
        <v>8</v>
      </c>
      <c r="H105" s="9" t="s">
        <v>25</v>
      </c>
      <c r="I105" s="9" t="s">
        <v>2</v>
      </c>
      <c r="J105" s="9" t="s">
        <v>381</v>
      </c>
      <c r="K105" s="9" t="s">
        <v>287</v>
      </c>
      <c r="AM105" s="9">
        <v>5</v>
      </c>
      <c r="AR105" s="9">
        <v>6</v>
      </c>
      <c r="AU105" s="9">
        <v>11</v>
      </c>
      <c r="AV105" s="9">
        <v>10</v>
      </c>
      <c r="AW105" s="9">
        <v>5</v>
      </c>
      <c r="AX105" s="9">
        <v>3</v>
      </c>
      <c r="AY105" s="9">
        <v>4</v>
      </c>
      <c r="BC105" s="9">
        <v>1</v>
      </c>
      <c r="BM105" s="11">
        <v>45</v>
      </c>
      <c r="BN105" s="9" t="s">
        <v>255</v>
      </c>
      <c r="BO105" s="10">
        <v>895</v>
      </c>
      <c r="BP105" s="10">
        <f t="shared" si="16"/>
        <v>40275</v>
      </c>
      <c r="BQ105" s="10">
        <f t="shared" si="17"/>
        <v>358</v>
      </c>
      <c r="BR105" s="10">
        <f t="shared" si="18"/>
        <v>16110</v>
      </c>
    </row>
    <row r="106" spans="1:70" s="9" customFormat="1" ht="99.95" customHeight="1" x14ac:dyDescent="0.25">
      <c r="A106" s="12" t="str">
        <f t="shared" si="14"/>
        <v>GVXQHTHI7RJHH4JL_4</v>
      </c>
      <c r="B106" s="12" t="str">
        <f t="shared" si="15"/>
        <v>GVXQHTHI7RJHH4JL_5</v>
      </c>
      <c r="C106" s="9" t="s">
        <v>256</v>
      </c>
      <c r="D106" s="9" t="s">
        <v>18</v>
      </c>
      <c r="E106" s="9" t="s">
        <v>358</v>
      </c>
      <c r="F106" s="9" t="s">
        <v>17</v>
      </c>
      <c r="G106" s="9" t="s">
        <v>8</v>
      </c>
      <c r="H106" s="9" t="s">
        <v>41</v>
      </c>
      <c r="I106" s="9" t="s">
        <v>2</v>
      </c>
      <c r="J106" s="9" t="s">
        <v>383</v>
      </c>
      <c r="K106" s="9" t="s">
        <v>254</v>
      </c>
      <c r="AM106" s="9">
        <v>1</v>
      </c>
      <c r="AR106" s="9">
        <v>3</v>
      </c>
      <c r="AU106" s="9">
        <v>7</v>
      </c>
      <c r="AV106" s="9">
        <v>7</v>
      </c>
      <c r="AW106" s="9">
        <v>3</v>
      </c>
      <c r="AX106" s="9">
        <v>2</v>
      </c>
      <c r="AY106" s="9">
        <v>1</v>
      </c>
      <c r="BC106" s="9">
        <v>2</v>
      </c>
      <c r="BM106" s="11">
        <v>26</v>
      </c>
      <c r="BN106" s="9" t="s">
        <v>256</v>
      </c>
      <c r="BO106" s="10">
        <v>750</v>
      </c>
      <c r="BP106" s="10">
        <f t="shared" si="16"/>
        <v>19500</v>
      </c>
      <c r="BQ106" s="10">
        <f t="shared" si="17"/>
        <v>300</v>
      </c>
      <c r="BR106" s="10">
        <f t="shared" si="18"/>
        <v>7800</v>
      </c>
    </row>
    <row r="107" spans="1:70" s="9" customFormat="1" ht="99.95" customHeight="1" x14ac:dyDescent="0.25">
      <c r="A107" s="12" t="str">
        <f t="shared" si="14"/>
        <v>GVYWHTG7G7DHEWZN_4</v>
      </c>
      <c r="B107" s="12" t="str">
        <f t="shared" si="15"/>
        <v>GVYWHTG7G7DHEWZN_5</v>
      </c>
      <c r="C107" s="9" t="s">
        <v>257</v>
      </c>
      <c r="D107" s="9" t="s">
        <v>169</v>
      </c>
      <c r="E107" s="9" t="s">
        <v>358</v>
      </c>
      <c r="F107" s="9" t="s">
        <v>17</v>
      </c>
      <c r="G107" s="9" t="s">
        <v>8</v>
      </c>
      <c r="H107" s="9" t="s">
        <v>41</v>
      </c>
      <c r="I107" s="9" t="s">
        <v>2</v>
      </c>
      <c r="J107" s="9" t="s">
        <v>418</v>
      </c>
      <c r="K107" s="9" t="s">
        <v>467</v>
      </c>
      <c r="AR107" s="9">
        <v>6</v>
      </c>
      <c r="BM107" s="11">
        <v>6</v>
      </c>
      <c r="BN107" s="9" t="s">
        <v>257</v>
      </c>
      <c r="BO107" s="10">
        <v>595</v>
      </c>
      <c r="BP107" s="10">
        <f t="shared" si="16"/>
        <v>3570</v>
      </c>
      <c r="BQ107" s="10">
        <f t="shared" si="17"/>
        <v>238</v>
      </c>
      <c r="BR107" s="10">
        <f t="shared" si="18"/>
        <v>1428</v>
      </c>
    </row>
    <row r="108" spans="1:70" s="9" customFormat="1" ht="99.95" customHeight="1" x14ac:dyDescent="0.25">
      <c r="A108" s="12" t="str">
        <f t="shared" si="14"/>
        <v>GWDZAZG7YTWS9000_4</v>
      </c>
      <c r="B108" s="12" t="str">
        <f t="shared" si="15"/>
        <v>GWDZAZG7YTWS9000_5</v>
      </c>
      <c r="C108" s="9" t="s">
        <v>247</v>
      </c>
      <c r="D108" s="9" t="s">
        <v>122</v>
      </c>
      <c r="E108" s="9" t="s">
        <v>358</v>
      </c>
      <c r="F108" s="9" t="s">
        <v>17</v>
      </c>
      <c r="G108" s="9" t="s">
        <v>8</v>
      </c>
      <c r="H108" s="9" t="s">
        <v>41</v>
      </c>
      <c r="I108" s="9" t="s">
        <v>2</v>
      </c>
      <c r="J108" s="9" t="s">
        <v>363</v>
      </c>
      <c r="K108" s="9" t="s">
        <v>38</v>
      </c>
      <c r="AG108" s="9">
        <v>1</v>
      </c>
      <c r="AR108" s="9">
        <v>2</v>
      </c>
      <c r="AY108" s="9">
        <v>1</v>
      </c>
      <c r="BM108" s="11">
        <v>4</v>
      </c>
      <c r="BN108" s="9" t="s">
        <v>247</v>
      </c>
      <c r="BO108" s="10">
        <v>695</v>
      </c>
      <c r="BP108" s="10">
        <f t="shared" si="16"/>
        <v>2780</v>
      </c>
      <c r="BQ108" s="10">
        <f t="shared" si="17"/>
        <v>278</v>
      </c>
      <c r="BR108" s="10">
        <f t="shared" si="18"/>
        <v>1112</v>
      </c>
    </row>
    <row r="109" spans="1:70" s="9" customFormat="1" ht="99.95" customHeight="1" x14ac:dyDescent="0.25">
      <c r="A109" s="12" t="str">
        <f t="shared" si="14"/>
        <v>GWQ2ETFRRDJS8051_4</v>
      </c>
      <c r="B109" s="12" t="str">
        <f t="shared" si="15"/>
        <v>GWQ2ETFRRDJS8051_5</v>
      </c>
      <c r="C109" s="9" t="s">
        <v>227</v>
      </c>
      <c r="D109" s="9" t="s">
        <v>122</v>
      </c>
      <c r="E109" s="9" t="s">
        <v>358</v>
      </c>
      <c r="F109" s="9" t="s">
        <v>17</v>
      </c>
      <c r="G109" s="9" t="s">
        <v>8</v>
      </c>
      <c r="H109" s="9" t="s">
        <v>41</v>
      </c>
      <c r="I109" s="9" t="s">
        <v>2</v>
      </c>
      <c r="J109" s="9" t="s">
        <v>384</v>
      </c>
      <c r="K109" s="9" t="s">
        <v>92</v>
      </c>
      <c r="AR109" s="9">
        <v>2</v>
      </c>
      <c r="AU109" s="9">
        <v>1</v>
      </c>
      <c r="BM109" s="11">
        <v>3</v>
      </c>
      <c r="BN109" s="9" t="s">
        <v>227</v>
      </c>
      <c r="BO109" s="10">
        <v>795</v>
      </c>
      <c r="BP109" s="10">
        <f t="shared" si="16"/>
        <v>2385</v>
      </c>
      <c r="BQ109" s="10">
        <f t="shared" si="17"/>
        <v>318</v>
      </c>
      <c r="BR109" s="10">
        <f t="shared" si="18"/>
        <v>954</v>
      </c>
    </row>
    <row r="110" spans="1:70" s="9" customFormat="1" ht="99.95" customHeight="1" x14ac:dyDescent="0.25">
      <c r="A110" s="12" t="str">
        <f t="shared" si="14"/>
        <v>GWVNXDG8FW5S9001_4</v>
      </c>
      <c r="B110" s="12" t="str">
        <f t="shared" si="15"/>
        <v>GWVNXDG8FW5S9001_5</v>
      </c>
      <c r="C110" s="9" t="s">
        <v>261</v>
      </c>
      <c r="D110" s="9" t="s">
        <v>122</v>
      </c>
      <c r="E110" s="9" t="s">
        <v>358</v>
      </c>
      <c r="F110" s="9" t="s">
        <v>17</v>
      </c>
      <c r="G110" s="9" t="s">
        <v>8</v>
      </c>
      <c r="H110" s="9" t="s">
        <v>41</v>
      </c>
      <c r="I110" s="9" t="s">
        <v>2</v>
      </c>
      <c r="J110" s="9" t="s">
        <v>365</v>
      </c>
      <c r="K110" s="9" t="s">
        <v>38</v>
      </c>
      <c r="AM110" s="9">
        <v>3</v>
      </c>
      <c r="AR110" s="9">
        <v>2</v>
      </c>
      <c r="AV110" s="9">
        <v>1</v>
      </c>
      <c r="AY110" s="9">
        <v>1</v>
      </c>
      <c r="BA110" s="9">
        <v>2</v>
      </c>
      <c r="BM110" s="11">
        <v>9</v>
      </c>
      <c r="BN110" s="9" t="s">
        <v>261</v>
      </c>
      <c r="BO110" s="10">
        <v>995</v>
      </c>
      <c r="BP110" s="10">
        <f t="shared" si="16"/>
        <v>8955</v>
      </c>
      <c r="BQ110" s="10">
        <f t="shared" si="17"/>
        <v>398</v>
      </c>
      <c r="BR110" s="10">
        <f t="shared" si="18"/>
        <v>3582</v>
      </c>
    </row>
    <row r="111" spans="1:70" s="9" customFormat="1" ht="99.95" customHeight="1" x14ac:dyDescent="0.25">
      <c r="A111" s="12" t="str">
        <f t="shared" si="14"/>
        <v>GWYCATG7BSDS9000_4</v>
      </c>
      <c r="B111" s="12" t="str">
        <f t="shared" si="15"/>
        <v>GWYCATG7BSDS9000_5</v>
      </c>
      <c r="C111" s="9" t="s">
        <v>216</v>
      </c>
      <c r="D111" s="9" t="s">
        <v>169</v>
      </c>
      <c r="E111" s="9" t="s">
        <v>358</v>
      </c>
      <c r="F111" s="9" t="s">
        <v>17</v>
      </c>
      <c r="G111" s="9" t="s">
        <v>8</v>
      </c>
      <c r="H111" s="9" t="s">
        <v>160</v>
      </c>
      <c r="I111" s="9" t="s">
        <v>2</v>
      </c>
      <c r="J111" s="9" t="s">
        <v>363</v>
      </c>
      <c r="K111" s="9" t="s">
        <v>38</v>
      </c>
      <c r="BG111" s="9">
        <v>10</v>
      </c>
      <c r="BH111" s="9">
        <v>23</v>
      </c>
      <c r="BI111" s="9">
        <v>16</v>
      </c>
      <c r="BJ111" s="9">
        <v>10</v>
      </c>
      <c r="BK111" s="9">
        <v>6</v>
      </c>
      <c r="BM111" s="11">
        <v>65</v>
      </c>
      <c r="BN111" s="9" t="s">
        <v>216</v>
      </c>
      <c r="BO111" s="10">
        <v>795</v>
      </c>
      <c r="BP111" s="10">
        <f t="shared" si="16"/>
        <v>51675</v>
      </c>
      <c r="BQ111" s="10">
        <f t="shared" si="17"/>
        <v>318</v>
      </c>
      <c r="BR111" s="10">
        <f t="shared" si="18"/>
        <v>20670</v>
      </c>
    </row>
    <row r="112" spans="1:70" s="9" customFormat="1" ht="99.95" customHeight="1" x14ac:dyDescent="0.25">
      <c r="A112" s="12" t="str">
        <f t="shared" si="14"/>
        <v>GWYEATG7BSHW0800_4</v>
      </c>
      <c r="B112" s="12" t="str">
        <f t="shared" si="15"/>
        <v>GWYEATG7BSHW0800_5</v>
      </c>
      <c r="C112" s="9" t="s">
        <v>262</v>
      </c>
      <c r="D112" s="9" t="s">
        <v>122</v>
      </c>
      <c r="E112" s="9" t="s">
        <v>358</v>
      </c>
      <c r="F112" s="9" t="s">
        <v>17</v>
      </c>
      <c r="G112" s="9" t="s">
        <v>8</v>
      </c>
      <c r="H112" s="9" t="s">
        <v>263</v>
      </c>
      <c r="I112" s="9" t="s">
        <v>2</v>
      </c>
      <c r="J112" s="9" t="s">
        <v>361</v>
      </c>
      <c r="K112" s="9" t="s">
        <v>51</v>
      </c>
      <c r="AV112" s="9">
        <v>18</v>
      </c>
      <c r="AW112" s="9">
        <v>1</v>
      </c>
      <c r="BM112" s="11">
        <v>19</v>
      </c>
      <c r="BN112" s="9" t="s">
        <v>262</v>
      </c>
      <c r="BO112" s="10">
        <v>895</v>
      </c>
      <c r="BP112" s="10">
        <f t="shared" si="16"/>
        <v>17005</v>
      </c>
      <c r="BQ112" s="10">
        <f t="shared" si="17"/>
        <v>358</v>
      </c>
      <c r="BR112" s="10">
        <f t="shared" si="18"/>
        <v>6802</v>
      </c>
    </row>
    <row r="113" spans="1:70" s="9" customFormat="1" ht="99.95" customHeight="1" x14ac:dyDescent="0.25">
      <c r="A113" s="12" t="str">
        <f t="shared" si="14"/>
        <v>GWYJAZG7BSRS9000_4</v>
      </c>
      <c r="B113" s="12" t="str">
        <f t="shared" si="15"/>
        <v>GWYJAZG7BSRS9000_5</v>
      </c>
      <c r="C113" s="9" t="s">
        <v>264</v>
      </c>
      <c r="D113" s="9" t="s">
        <v>122</v>
      </c>
      <c r="E113" s="9" t="s">
        <v>358</v>
      </c>
      <c r="F113" s="9" t="s">
        <v>17</v>
      </c>
      <c r="G113" s="9" t="s">
        <v>8</v>
      </c>
      <c r="H113" s="9" t="s">
        <v>265</v>
      </c>
      <c r="I113" s="9" t="s">
        <v>2</v>
      </c>
      <c r="J113" s="9" t="s">
        <v>363</v>
      </c>
      <c r="K113" s="9" t="s">
        <v>38</v>
      </c>
      <c r="BG113" s="9">
        <v>28</v>
      </c>
      <c r="BH113" s="9">
        <v>13</v>
      </c>
      <c r="BI113" s="9">
        <v>5</v>
      </c>
      <c r="BM113" s="11">
        <v>46</v>
      </c>
      <c r="BN113" s="9" t="s">
        <v>264</v>
      </c>
      <c r="BO113" s="10">
        <v>895</v>
      </c>
      <c r="BP113" s="10">
        <f t="shared" si="16"/>
        <v>41170</v>
      </c>
      <c r="BQ113" s="10">
        <f t="shared" si="17"/>
        <v>358</v>
      </c>
      <c r="BR113" s="10">
        <f t="shared" si="18"/>
        <v>16468</v>
      </c>
    </row>
    <row r="114" spans="1:70" s="9" customFormat="1" ht="99.95" customHeight="1" x14ac:dyDescent="0.25">
      <c r="A114" s="12" t="str">
        <f t="shared" si="14"/>
        <v>GXB00TJAVWDV0818_4</v>
      </c>
      <c r="B114" s="12" t="str">
        <f t="shared" si="15"/>
        <v>GXB00TJAVWDV0818_5</v>
      </c>
      <c r="C114" s="9" t="s">
        <v>218</v>
      </c>
      <c r="D114" s="9" t="s">
        <v>88</v>
      </c>
      <c r="E114" s="9" t="s">
        <v>358</v>
      </c>
      <c r="F114" s="9" t="s">
        <v>17</v>
      </c>
      <c r="G114" s="9" t="s">
        <v>8</v>
      </c>
      <c r="H114" s="9" t="s">
        <v>78</v>
      </c>
      <c r="I114" s="9" t="s">
        <v>2</v>
      </c>
      <c r="J114" s="9" t="s">
        <v>407</v>
      </c>
      <c r="K114" s="9" t="s">
        <v>219</v>
      </c>
      <c r="AM114" s="9">
        <v>2</v>
      </c>
      <c r="AR114" s="9">
        <v>6</v>
      </c>
      <c r="AU114" s="9">
        <v>2</v>
      </c>
      <c r="AV114" s="9">
        <v>1</v>
      </c>
      <c r="AW114" s="9">
        <v>1</v>
      </c>
      <c r="AX114" s="9">
        <v>1</v>
      </c>
      <c r="BA114" s="9">
        <v>4</v>
      </c>
      <c r="BM114" s="11">
        <v>17</v>
      </c>
      <c r="BN114" s="9" t="s">
        <v>218</v>
      </c>
      <c r="BO114" s="10">
        <v>850</v>
      </c>
      <c r="BP114" s="10">
        <f t="shared" si="16"/>
        <v>14450</v>
      </c>
      <c r="BQ114" s="10">
        <f t="shared" si="17"/>
        <v>340</v>
      </c>
      <c r="BR114" s="10">
        <f t="shared" si="18"/>
        <v>5780</v>
      </c>
    </row>
    <row r="115" spans="1:70" s="9" customFormat="1" ht="99.95" customHeight="1" x14ac:dyDescent="0.25">
      <c r="A115" s="12" t="str">
        <f t="shared" si="14"/>
        <v>GXI31TJCMW7S9000_4</v>
      </c>
      <c r="B115" s="12" t="str">
        <f t="shared" si="15"/>
        <v>GXI31TJCMW7S9000_5</v>
      </c>
      <c r="C115" s="9" t="s">
        <v>220</v>
      </c>
      <c r="D115" s="9" t="s">
        <v>88</v>
      </c>
      <c r="E115" s="9" t="s">
        <v>358</v>
      </c>
      <c r="F115" s="9" t="s">
        <v>17</v>
      </c>
      <c r="G115" s="9" t="s">
        <v>8</v>
      </c>
      <c r="H115" s="9" t="s">
        <v>221</v>
      </c>
      <c r="I115" s="9" t="s">
        <v>2</v>
      </c>
      <c r="J115" s="9" t="s">
        <v>363</v>
      </c>
      <c r="K115" s="9" t="s">
        <v>38</v>
      </c>
      <c r="AM115" s="9">
        <v>4</v>
      </c>
      <c r="AR115" s="9">
        <v>2</v>
      </c>
      <c r="BM115" s="11">
        <v>6</v>
      </c>
      <c r="BN115" s="9" t="s">
        <v>220</v>
      </c>
      <c r="BO115" s="10">
        <v>1250</v>
      </c>
      <c r="BP115" s="10">
        <f t="shared" si="16"/>
        <v>7500</v>
      </c>
      <c r="BQ115" s="10">
        <f t="shared" si="17"/>
        <v>500</v>
      </c>
      <c r="BR115" s="10">
        <f t="shared" si="18"/>
        <v>3000</v>
      </c>
    </row>
    <row r="116" spans="1:70" s="9" customFormat="1" ht="99.95" customHeight="1" x14ac:dyDescent="0.25">
      <c r="A116" s="12" t="str">
        <f t="shared" si="14"/>
        <v>GXJ84TJAST2S9000_4</v>
      </c>
      <c r="B116" s="12" t="str">
        <f t="shared" si="15"/>
        <v>GXJ84TJAST2S9000_5</v>
      </c>
      <c r="C116" s="9" t="s">
        <v>238</v>
      </c>
      <c r="D116" s="9" t="s">
        <v>85</v>
      </c>
      <c r="E116" s="9" t="s">
        <v>358</v>
      </c>
      <c r="F116" s="9" t="s">
        <v>17</v>
      </c>
      <c r="G116" s="9" t="s">
        <v>8</v>
      </c>
      <c r="H116" s="9" t="s">
        <v>25</v>
      </c>
      <c r="I116" s="9" t="s">
        <v>2</v>
      </c>
      <c r="J116" s="9" t="s">
        <v>363</v>
      </c>
      <c r="K116" s="9" t="s">
        <v>38</v>
      </c>
      <c r="BG116" s="9">
        <v>4</v>
      </c>
      <c r="BH116" s="9">
        <v>4</v>
      </c>
      <c r="BI116" s="9">
        <v>6</v>
      </c>
      <c r="BJ116" s="9">
        <v>1</v>
      </c>
      <c r="BK116" s="9">
        <v>2</v>
      </c>
      <c r="BM116" s="11">
        <v>17</v>
      </c>
      <c r="BN116" s="9" t="s">
        <v>238</v>
      </c>
      <c r="BO116" s="10">
        <v>1750</v>
      </c>
      <c r="BP116" s="10">
        <f t="shared" si="16"/>
        <v>29750</v>
      </c>
      <c r="BQ116" s="10">
        <f t="shared" si="17"/>
        <v>700</v>
      </c>
      <c r="BR116" s="10">
        <f t="shared" si="18"/>
        <v>11900</v>
      </c>
    </row>
    <row r="117" spans="1:70" s="9" customFormat="1" ht="99.95" customHeight="1" x14ac:dyDescent="0.25">
      <c r="A117" s="12" t="str">
        <f t="shared" si="14"/>
        <v>GY07CDG8HE4S9001_4</v>
      </c>
      <c r="B117" s="12" t="str">
        <f t="shared" si="15"/>
        <v>GY07CDG8HE4S9001_5</v>
      </c>
      <c r="C117" s="9" t="s">
        <v>266</v>
      </c>
      <c r="D117" s="9" t="s">
        <v>122</v>
      </c>
      <c r="E117" s="9" t="s">
        <v>358</v>
      </c>
      <c r="F117" s="9" t="s">
        <v>17</v>
      </c>
      <c r="G117" s="9" t="s">
        <v>8</v>
      </c>
      <c r="H117" s="9" t="s">
        <v>70</v>
      </c>
      <c r="I117" s="9" t="s">
        <v>2</v>
      </c>
      <c r="J117" s="9" t="s">
        <v>365</v>
      </c>
      <c r="K117" s="9" t="s">
        <v>38</v>
      </c>
      <c r="AM117" s="9">
        <v>4</v>
      </c>
      <c r="AR117" s="9">
        <v>1</v>
      </c>
      <c r="BM117" s="11">
        <v>5</v>
      </c>
      <c r="BN117" s="9" t="s">
        <v>266</v>
      </c>
      <c r="BO117" s="10">
        <v>650</v>
      </c>
      <c r="BP117" s="10">
        <f t="shared" si="16"/>
        <v>3250</v>
      </c>
      <c r="BQ117" s="10">
        <f t="shared" si="17"/>
        <v>260</v>
      </c>
      <c r="BR117" s="10">
        <f t="shared" si="18"/>
        <v>1300</v>
      </c>
    </row>
    <row r="118" spans="1:70" s="9" customFormat="1" ht="99.95" customHeight="1" x14ac:dyDescent="0.25">
      <c r="A118" s="12" t="str">
        <f t="shared" si="14"/>
        <v>GY4JEDG8IU4S9001_4</v>
      </c>
      <c r="B118" s="12" t="str">
        <f t="shared" si="15"/>
        <v>GY4JEDG8IU4S9001_5</v>
      </c>
      <c r="C118" s="9" t="s">
        <v>273</v>
      </c>
      <c r="D118" s="9" t="s">
        <v>122</v>
      </c>
      <c r="E118" s="9" t="s">
        <v>358</v>
      </c>
      <c r="F118" s="9" t="s">
        <v>17</v>
      </c>
      <c r="G118" s="9" t="s">
        <v>8</v>
      </c>
      <c r="H118" s="9" t="s">
        <v>110</v>
      </c>
      <c r="I118" s="9" t="s">
        <v>2</v>
      </c>
      <c r="J118" s="9" t="s">
        <v>365</v>
      </c>
      <c r="K118" s="9" t="s">
        <v>38</v>
      </c>
      <c r="AM118" s="9">
        <v>2</v>
      </c>
      <c r="BA118" s="9">
        <v>1</v>
      </c>
      <c r="BM118" s="11">
        <v>3</v>
      </c>
      <c r="BN118" s="9" t="s">
        <v>273</v>
      </c>
      <c r="BO118" s="10">
        <v>325</v>
      </c>
      <c r="BP118" s="10">
        <f t="shared" si="16"/>
        <v>975</v>
      </c>
      <c r="BQ118" s="10">
        <f t="shared" si="17"/>
        <v>130</v>
      </c>
      <c r="BR118" s="10">
        <f t="shared" si="18"/>
        <v>390</v>
      </c>
    </row>
    <row r="119" spans="1:70" s="9" customFormat="1" ht="99.95" customHeight="1" x14ac:dyDescent="0.25">
      <c r="A119" s="12" t="str">
        <f t="shared" si="14"/>
        <v>GY6IETFQMH6S8100_4</v>
      </c>
      <c r="B119" s="12" t="str">
        <f t="shared" si="15"/>
        <v>GY6IETFQMH6S8100_5</v>
      </c>
      <c r="C119" s="9" t="s">
        <v>267</v>
      </c>
      <c r="D119" s="9" t="s">
        <v>122</v>
      </c>
      <c r="E119" s="9" t="s">
        <v>358</v>
      </c>
      <c r="F119" s="9" t="s">
        <v>17</v>
      </c>
      <c r="G119" s="9" t="s">
        <v>8</v>
      </c>
      <c r="H119" s="9" t="s">
        <v>268</v>
      </c>
      <c r="I119" s="9" t="s">
        <v>2</v>
      </c>
      <c r="J119" s="9" t="s">
        <v>409</v>
      </c>
      <c r="K119" s="9" t="s">
        <v>60</v>
      </c>
      <c r="AM119" s="9">
        <v>2</v>
      </c>
      <c r="AR119" s="9">
        <v>9</v>
      </c>
      <c r="AU119" s="9">
        <v>3</v>
      </c>
      <c r="AV119" s="9">
        <v>2</v>
      </c>
      <c r="BM119" s="11">
        <v>16</v>
      </c>
      <c r="BN119" s="9" t="s">
        <v>267</v>
      </c>
      <c r="BO119" s="10">
        <v>795</v>
      </c>
      <c r="BP119" s="10">
        <f t="shared" si="16"/>
        <v>12720</v>
      </c>
      <c r="BQ119" s="10">
        <f t="shared" si="17"/>
        <v>318</v>
      </c>
      <c r="BR119" s="10">
        <f t="shared" si="18"/>
        <v>5088</v>
      </c>
    </row>
    <row r="120" spans="1:70" s="9" customFormat="1" ht="99.95" customHeight="1" x14ac:dyDescent="0.25">
      <c r="A120" s="12" t="str">
        <f t="shared" si="14"/>
        <v>GYIXCZG8AV6S9001_4</v>
      </c>
      <c r="B120" s="12" t="str">
        <f t="shared" si="15"/>
        <v>GYIXCZG8AV6S9001_5</v>
      </c>
      <c r="C120" s="9" t="s">
        <v>124</v>
      </c>
      <c r="D120" s="9" t="s">
        <v>122</v>
      </c>
      <c r="E120" s="9" t="s">
        <v>358</v>
      </c>
      <c r="F120" s="9" t="s">
        <v>17</v>
      </c>
      <c r="G120" s="9" t="s">
        <v>8</v>
      </c>
      <c r="H120" s="9" t="s">
        <v>125</v>
      </c>
      <c r="I120" s="9" t="s">
        <v>2</v>
      </c>
      <c r="J120" s="9" t="s">
        <v>365</v>
      </c>
      <c r="K120" s="9" t="s">
        <v>38</v>
      </c>
      <c r="AM120" s="9">
        <v>1</v>
      </c>
      <c r="AR120" s="9">
        <v>1</v>
      </c>
      <c r="AY120" s="9">
        <v>1</v>
      </c>
      <c r="BM120" s="11">
        <v>3</v>
      </c>
      <c r="BN120" s="9" t="s">
        <v>124</v>
      </c>
      <c r="BO120" s="10">
        <v>795</v>
      </c>
      <c r="BP120" s="10">
        <f t="shared" si="16"/>
        <v>2385</v>
      </c>
      <c r="BQ120" s="10">
        <f t="shared" si="17"/>
        <v>318</v>
      </c>
      <c r="BR120" s="10">
        <f t="shared" si="18"/>
        <v>954</v>
      </c>
    </row>
    <row r="121" spans="1:70" s="9" customFormat="1" ht="99.95" customHeight="1" x14ac:dyDescent="0.25">
      <c r="A121" s="12" t="str">
        <f t="shared" si="14"/>
        <v>GYJCCDG8EX3S9001_4</v>
      </c>
      <c r="B121" s="12" t="str">
        <f t="shared" si="15"/>
        <v>GYJCCDG8EX3S9001_5</v>
      </c>
      <c r="C121" s="9" t="s">
        <v>123</v>
      </c>
      <c r="D121" s="9" t="s">
        <v>122</v>
      </c>
      <c r="E121" s="9" t="s">
        <v>358</v>
      </c>
      <c r="F121" s="9" t="s">
        <v>17</v>
      </c>
      <c r="G121" s="9" t="s">
        <v>8</v>
      </c>
      <c r="H121" s="9" t="s">
        <v>41</v>
      </c>
      <c r="I121" s="9" t="s">
        <v>2</v>
      </c>
      <c r="J121" s="9" t="s">
        <v>365</v>
      </c>
      <c r="K121" s="9" t="s">
        <v>38</v>
      </c>
      <c r="AM121" s="9">
        <v>4</v>
      </c>
      <c r="AR121" s="9">
        <v>5</v>
      </c>
      <c r="AU121" s="9">
        <v>4</v>
      </c>
      <c r="AV121" s="9">
        <v>2</v>
      </c>
      <c r="BM121" s="11">
        <v>15</v>
      </c>
      <c r="BN121" s="9" t="s">
        <v>123</v>
      </c>
      <c r="BO121" s="10">
        <v>795</v>
      </c>
      <c r="BP121" s="10">
        <f t="shared" si="16"/>
        <v>11925</v>
      </c>
      <c r="BQ121" s="10">
        <f t="shared" si="17"/>
        <v>318</v>
      </c>
      <c r="BR121" s="10">
        <f t="shared" si="18"/>
        <v>4770</v>
      </c>
    </row>
    <row r="122" spans="1:70" s="9" customFormat="1" ht="99.95" customHeight="1" x14ac:dyDescent="0.25">
      <c r="A122" s="12" t="str">
        <f t="shared" si="14"/>
        <v>GYJDADG8DJ0S9001_4</v>
      </c>
      <c r="B122" s="12" t="str">
        <f t="shared" ref="B122:B125" si="19">CONCATENATE(C122,"_5")</f>
        <v>GYJDADG8DJ0S9001_5</v>
      </c>
      <c r="C122" s="9" t="s">
        <v>126</v>
      </c>
      <c r="D122" s="9" t="s">
        <v>122</v>
      </c>
      <c r="E122" s="9" t="s">
        <v>358</v>
      </c>
      <c r="F122" s="9" t="s">
        <v>17</v>
      </c>
      <c r="G122" s="9" t="s">
        <v>8</v>
      </c>
      <c r="H122" s="9" t="s">
        <v>41</v>
      </c>
      <c r="I122" s="9" t="s">
        <v>2</v>
      </c>
      <c r="J122" s="9" t="s">
        <v>365</v>
      </c>
      <c r="K122" s="9" t="s">
        <v>38</v>
      </c>
      <c r="AM122" s="9">
        <v>4</v>
      </c>
      <c r="AR122" s="9">
        <v>15</v>
      </c>
      <c r="BM122" s="11">
        <v>19</v>
      </c>
      <c r="BN122" s="9" t="s">
        <v>126</v>
      </c>
      <c r="BO122" s="10">
        <v>745</v>
      </c>
      <c r="BP122" s="10">
        <f t="shared" si="16"/>
        <v>14155</v>
      </c>
      <c r="BQ122" s="10">
        <f t="shared" si="17"/>
        <v>298</v>
      </c>
      <c r="BR122" s="10">
        <f t="shared" si="18"/>
        <v>5662</v>
      </c>
    </row>
    <row r="123" spans="1:70" s="9" customFormat="1" ht="99.95" customHeight="1" x14ac:dyDescent="0.25">
      <c r="A123" s="12" t="str">
        <f t="shared" si="14"/>
        <v>GYO4ATFU7DUN0000_4</v>
      </c>
      <c r="B123" s="12" t="str">
        <f t="shared" si="19"/>
        <v>GYO4ATFU7DUN0000_5</v>
      </c>
      <c r="C123" s="9" t="s">
        <v>131</v>
      </c>
      <c r="D123" s="9" t="s">
        <v>122</v>
      </c>
      <c r="E123" s="9" t="s">
        <v>358</v>
      </c>
      <c r="F123" s="9" t="s">
        <v>17</v>
      </c>
      <c r="G123" s="9" t="s">
        <v>8</v>
      </c>
      <c r="H123" s="9" t="s">
        <v>41</v>
      </c>
      <c r="I123" s="9" t="s">
        <v>2</v>
      </c>
      <c r="J123" s="9" t="s">
        <v>368</v>
      </c>
      <c r="K123" s="9" t="s">
        <v>20</v>
      </c>
      <c r="AR123" s="9">
        <v>8</v>
      </c>
      <c r="AU123" s="9">
        <v>10</v>
      </c>
      <c r="BM123" s="11">
        <v>18</v>
      </c>
      <c r="BN123" s="9" t="s">
        <v>131</v>
      </c>
      <c r="BO123" s="10">
        <v>495</v>
      </c>
      <c r="BP123" s="10">
        <f t="shared" si="16"/>
        <v>8910</v>
      </c>
      <c r="BQ123" s="10">
        <f t="shared" si="17"/>
        <v>198</v>
      </c>
      <c r="BR123" s="10">
        <f t="shared" si="18"/>
        <v>3564</v>
      </c>
    </row>
    <row r="124" spans="1:70" s="9" customFormat="1" ht="99.95" customHeight="1" x14ac:dyDescent="0.25">
      <c r="A124" s="12" t="str">
        <f t="shared" si="14"/>
        <v>GYUVAZG7SKJHNIH1_4</v>
      </c>
      <c r="B124" s="12" t="str">
        <f t="shared" si="19"/>
        <v>GYUVAZG7SKJHNIH1_5</v>
      </c>
      <c r="C124" s="9" t="s">
        <v>274</v>
      </c>
      <c r="D124" s="9" t="s">
        <v>122</v>
      </c>
      <c r="E124" s="9" t="s">
        <v>358</v>
      </c>
      <c r="F124" s="9" t="s">
        <v>17</v>
      </c>
      <c r="G124" s="9" t="s">
        <v>8</v>
      </c>
      <c r="H124" s="9" t="s">
        <v>41</v>
      </c>
      <c r="I124" s="9" t="s">
        <v>2</v>
      </c>
      <c r="J124" s="9" t="s">
        <v>385</v>
      </c>
      <c r="K124" s="9" t="s">
        <v>447</v>
      </c>
      <c r="AM124" s="9">
        <v>20</v>
      </c>
      <c r="AR124" s="9">
        <v>19</v>
      </c>
      <c r="BM124" s="11">
        <v>39</v>
      </c>
      <c r="BN124" s="9" t="s">
        <v>274</v>
      </c>
      <c r="BO124" s="10">
        <v>575</v>
      </c>
      <c r="BP124" s="10">
        <f t="shared" si="16"/>
        <v>22425</v>
      </c>
      <c r="BQ124" s="10">
        <f t="shared" si="17"/>
        <v>230</v>
      </c>
      <c r="BR124" s="10">
        <f t="shared" si="18"/>
        <v>8970</v>
      </c>
    </row>
    <row r="125" spans="1:70" s="9" customFormat="1" ht="99.95" customHeight="1" x14ac:dyDescent="0.25">
      <c r="A125" s="12" t="str">
        <f t="shared" si="14"/>
        <v>I3ADCMG7CZ4HH3QL_4</v>
      </c>
      <c r="B125" s="12" t="str">
        <f t="shared" si="19"/>
        <v>I3ADCMG7CZ4HH3QL_5</v>
      </c>
      <c r="C125" s="9" t="s">
        <v>275</v>
      </c>
      <c r="D125" s="9" t="s">
        <v>169</v>
      </c>
      <c r="E125" s="9" t="s">
        <v>358</v>
      </c>
      <c r="F125" s="9" t="s">
        <v>17</v>
      </c>
      <c r="G125" s="9" t="s">
        <v>8</v>
      </c>
      <c r="H125" s="9" t="s">
        <v>232</v>
      </c>
      <c r="I125" s="9" t="s">
        <v>2</v>
      </c>
      <c r="J125" s="9" t="s">
        <v>370</v>
      </c>
      <c r="K125" s="9" t="s">
        <v>468</v>
      </c>
      <c r="AM125" s="9">
        <v>19</v>
      </c>
      <c r="AR125" s="9">
        <v>15</v>
      </c>
      <c r="AU125" s="9">
        <v>8</v>
      </c>
      <c r="AV125" s="9">
        <v>8</v>
      </c>
      <c r="AW125" s="9">
        <v>5</v>
      </c>
      <c r="AX125" s="9">
        <v>3</v>
      </c>
      <c r="AY125" s="9">
        <v>3</v>
      </c>
      <c r="BM125" s="11">
        <v>61</v>
      </c>
      <c r="BN125" s="9" t="s">
        <v>275</v>
      </c>
      <c r="BO125" s="10">
        <v>595</v>
      </c>
      <c r="BP125" s="10">
        <f t="shared" si="16"/>
        <v>36295</v>
      </c>
      <c r="BQ125" s="10">
        <f t="shared" si="17"/>
        <v>238</v>
      </c>
      <c r="BR125" s="10">
        <f t="shared" si="18"/>
        <v>14518</v>
      </c>
    </row>
  </sheetData>
  <autoFilter ref="A2:BR125">
    <sortState ref="A3:BR125">
      <sortCondition ref="C2:C125"/>
    </sortState>
  </autoFilter>
  <conditionalFormatting sqref="C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DG February Offer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2026-01-28T06:46:39Z</dcterms:created>
  <dcterms:modified xsi:type="dcterms:W3CDTF">2026-02-09T15:42:02Z</dcterms:modified>
  <cp:category/>
</cp:coreProperties>
</file>